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tabRatio="915" activeTab="0"/>
  </bookViews>
  <sheets>
    <sheet name="Number of Policies" sheetId="1" r:id="rId1"/>
    <sheet name="Transport means" sheetId="2" r:id="rId2"/>
    <sheet name="Wr. Prem. &amp; Outw. Re Prem." sheetId="3" r:id="rId3"/>
    <sheet name="Earned Premiums" sheetId="4" r:id="rId4"/>
    <sheet name="Claims Paid" sheetId="5" r:id="rId5"/>
    <sheet name="Structure of Insurance Market" sheetId="6" r:id="rId6"/>
    <sheet name="Accept. Re Prem. &amp; Retrocession" sheetId="7" r:id="rId7"/>
    <sheet name="Accept. Re. Earned Premiums" sheetId="8" r:id="rId8"/>
    <sheet name="Re. Claims Paid" sheetId="9" r:id="rId9"/>
    <sheet name="Structure of Insurance Marke re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<sst xmlns="http://schemas.openxmlformats.org/spreadsheetml/2006/main" count="601" uniqueCount="75">
  <si>
    <t>#</t>
  </si>
  <si>
    <t>Life</t>
  </si>
  <si>
    <t>Personal Accident</t>
  </si>
  <si>
    <t>Medical (Health)</t>
  </si>
  <si>
    <t>Road Transport Means</t>
  </si>
  <si>
    <t>Motor Third Party Liability</t>
  </si>
  <si>
    <t>Railway Transport Means</t>
  </si>
  <si>
    <t>Cargo</t>
  </si>
  <si>
    <t>Property</t>
  </si>
  <si>
    <t>Financial Risks</t>
  </si>
  <si>
    <t>Suretyships</t>
  </si>
  <si>
    <t>Credit</t>
  </si>
  <si>
    <t>Third Party Liability</t>
  </si>
  <si>
    <t>Legal Expenses</t>
  </si>
  <si>
    <t>Information on Number of Policies  - (Direct Insurance Business)</t>
  </si>
  <si>
    <t>Travel</t>
  </si>
  <si>
    <t>Aviation Third Party Liability</t>
  </si>
  <si>
    <t>Marine Third Party Liability</t>
  </si>
  <si>
    <t>Road Transport Means (Casco):</t>
  </si>
  <si>
    <t>Other Road Transport Means:</t>
  </si>
  <si>
    <t>Motor Third Party Liability (Obligatory)</t>
  </si>
  <si>
    <t>Motor Third Party Liability (Voluntary)</t>
  </si>
  <si>
    <t>Aviation Transport Means (Hull)</t>
  </si>
  <si>
    <r>
      <t>Marine Transport Means (Hull</t>
    </r>
    <r>
      <rPr>
        <sz val="10"/>
        <rFont val="AcadNusx"/>
        <family val="0"/>
      </rPr>
      <t>)</t>
    </r>
  </si>
  <si>
    <t>Marine Transport Means (Hull)</t>
  </si>
  <si>
    <t>№</t>
  </si>
  <si>
    <t>Company Name</t>
  </si>
  <si>
    <t>Total</t>
  </si>
  <si>
    <t>Written Premium</t>
  </si>
  <si>
    <t>Outward Reinsurance</t>
  </si>
  <si>
    <t>Earned Premiums (gross)*</t>
  </si>
  <si>
    <t>Earned Premiums (net)**</t>
  </si>
  <si>
    <t>Note: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</si>
  <si>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 Share </t>
    </r>
  </si>
  <si>
    <r>
      <t xml:space="preserve">**term </t>
    </r>
    <r>
      <rPr>
        <b/>
        <sz val="10"/>
        <rFont val="Sylfaen"/>
        <family val="1"/>
      </rPr>
      <t>Net</t>
    </r>
    <r>
      <rPr>
        <sz val="10"/>
        <rFont val="Sylfaen"/>
        <family val="1"/>
      </rPr>
      <t xml:space="preserve"> means Earned Premiums after the deduction of Reinsurers' Share</t>
    </r>
  </si>
  <si>
    <t>Claims Paid (gross)*</t>
  </si>
  <si>
    <t>Claims Paid (net)**</t>
  </si>
  <si>
    <t>Class of Insurance</t>
  </si>
  <si>
    <t>Market Share</t>
  </si>
  <si>
    <t xml:space="preserve">Number of Transport Means Insured during the reporting period </t>
  </si>
  <si>
    <t xml:space="preserve">“Insurance Company Aldagi BCI” JSC </t>
  </si>
  <si>
    <t>International Insurance Company “Imedi-L International” JSC</t>
  </si>
  <si>
    <t>“Insurance Company GPI Holding” JSC</t>
  </si>
  <si>
    <t>Insurance Company  "IC Group” LTD</t>
  </si>
  <si>
    <t>International Insurance Company "Irao" LTD</t>
  </si>
  <si>
    <t>“Insurance company Cartu” LTD</t>
  </si>
  <si>
    <t>“Insurance company Alpha” LTD</t>
  </si>
  <si>
    <t>“Insurance company Vest” LTD</t>
  </si>
  <si>
    <t>Medical Insurance Group “Archimedes Global Georgia” JSC</t>
  </si>
  <si>
    <t>Insurance Company  “Tao” LTD</t>
  </si>
  <si>
    <t>Insurance Company  “Partner” LTD</t>
  </si>
  <si>
    <t>Insurance company  “Mobius” LTD</t>
  </si>
  <si>
    <t>“Standard Insurance Georgia” JSC</t>
  </si>
  <si>
    <t>Insurance Company Chartis Europe (Georgian branch) LTD</t>
  </si>
  <si>
    <t>Insurance company  “Ardi Group” LTD</t>
  </si>
  <si>
    <t>“PSP Medical Insurance” LTD</t>
  </si>
  <si>
    <t>Number of policies issued from the beginning of the year</t>
  </si>
  <si>
    <t>Number of policies in force at the end of the reporting period</t>
  </si>
  <si>
    <t>Reporting period: 1 January 2010 - 31 December 2010</t>
  </si>
  <si>
    <t>Reporting date: 31 December 2010</t>
  </si>
  <si>
    <t>Written premium includes insurance premium, which belongs to direct insurance contracts (including long-term contracts) validated during the reporting period (01.01.2010 - 31.12.2010) despite the fact whether premium is paid or not to the Insurer.</t>
  </si>
  <si>
    <t>Earned premium corresponds to the income received by the Insurers from the direct insurance during the reporting period (01.01.2010 - 31.12.2010), despite the fact whether premium is paid or not to the Insurer.</t>
  </si>
  <si>
    <t xml:space="preserve">Structure of Insurance Market by Classes of Insurance by 31.12.2010  - (Direct Insurance Business)        </t>
  </si>
  <si>
    <t>Written premium includes insurance premium, which belongs to accepted reinsurance contracts (including long-term contracts) validated during the reporting period (01.01.2010 - 31.12.2010) despite the fact whether premium is paid or not to the Insurer.</t>
  </si>
  <si>
    <t>Earned premium corresponds to the income received by the Insurers from the accepted reinsurance during the accounting period (01.01.2010 - 31.12.2010), despite the fact whether premium is paid or not to the Insurer.</t>
  </si>
  <si>
    <t>Structure of Insurance Market by Classes of Insurance by 31.12.2010  - (Accepted Reinsurance)</t>
  </si>
  <si>
    <t>Written Premiums and Outward Reinsurance Premiums (1/01/10-31/12/10) - (Direct Insurance Business)</t>
  </si>
  <si>
    <t>Earned Premiums (1/01/10-31/12/10) - (Direct Insurance Business)</t>
  </si>
  <si>
    <t>Claims Paid  (1/01/10-31/12/10) - (Direct Insurance Business)</t>
  </si>
  <si>
    <t xml:space="preserve"> Written Premiums and Retrocession Premiums (1/01/10-31/12/10) - (Accepted Reinsurance)</t>
  </si>
  <si>
    <t>Earned Premiums (1/01/10-31/12/10) -  (Accepted Reinsurance)</t>
  </si>
  <si>
    <t>Claims Paid  (1/01/10-31/12/10) - (Accepted Reinsurance)</t>
  </si>
  <si>
    <t>Claims paid represent amount of  claims indemnified by insurers during the reporting period (01.01.2010 - 31.12.2010) despite the fact claim occurred during or before the period.</t>
  </si>
  <si>
    <r>
      <rPr>
        <b/>
        <sz val="10"/>
        <rFont val="Sylfaen"/>
        <family val="1"/>
      </rPr>
      <t>*</t>
    </r>
    <r>
      <rPr>
        <sz val="10"/>
        <rFont val="Sylfaen"/>
        <family val="1"/>
      </rPr>
      <t>term</t>
    </r>
    <r>
      <rPr>
        <b/>
        <sz val="10"/>
        <rFont val="Sylfaen"/>
        <family val="1"/>
      </rPr>
      <t xml:space="preserve"> Gross </t>
    </r>
    <r>
      <rPr>
        <sz val="10"/>
        <rFont val="Sylfaen"/>
        <family val="1"/>
      </rPr>
      <t xml:space="preserve">means Earned Premiums including Reinsurers' Share </t>
    </r>
  </si>
  <si>
    <t>*As information is being specified  in several companies, minor change of data is possible.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</si>
</sst>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-;\-* #,##0_-;_-* &quot;-&quot;??_-;_-@_-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_-* #,##0.0_-;\-* #,##0.0_-;_-* &quot;-&quot;??_-;_-@_-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color indexed="18"/>
      <name val="Sylfaen"/>
      <family val="1"/>
    </font>
    <font>
      <b/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0"/>
      <color indexed="30"/>
      <name val="Sylfaen"/>
      <family val="1"/>
    </font>
    <font>
      <sz val="11"/>
      <name val="Sylfaen"/>
      <family val="1"/>
    </font>
    <font>
      <sz val="12"/>
      <name val="Sylfaen"/>
      <family val="1"/>
    </font>
    <font>
      <sz val="10"/>
      <name val="Times New Roman"/>
      <family val="1"/>
    </font>
    <font>
      <sz val="9"/>
      <name val="Sylfaen"/>
      <family val="1"/>
    </font>
    <font>
      <b/>
      <sz val="12"/>
      <name val="Sylfaen"/>
      <family val="1"/>
    </font>
    <font>
      <sz val="10"/>
      <color indexed="10"/>
      <name val="Sylfaen"/>
      <family val="1"/>
    </font>
    <font>
      <sz val="10"/>
      <name val="Calibri"/>
      <family val="2"/>
    </font>
    <font>
      <sz val="9"/>
      <name val="Times New Roman"/>
      <family val="1"/>
    </font>
    <font>
      <b/>
      <sz val="10"/>
      <color indexed="1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Sylfaen"/>
      <family val="1"/>
    </font>
    <font>
      <b/>
      <sz val="10"/>
      <color indexed="18"/>
      <name val="AcadNusx"/>
      <family val="0"/>
    </font>
    <font>
      <sz val="10"/>
      <color indexed="18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Sylfaen"/>
      <family val="1"/>
    </font>
    <font>
      <b/>
      <sz val="10"/>
      <color rgb="FFFF0000"/>
      <name val="Sylfae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horizontal="center"/>
    </xf>
    <xf numFmtId="10" fontId="9" fillId="0" borderId="11" xfId="63" applyNumberFormat="1" applyFont="1" applyBorder="1" applyAlignment="1">
      <alignment horizontal="center"/>
    </xf>
    <xf numFmtId="3" fontId="8" fillId="33" borderId="11" xfId="44" applyNumberFormat="1" applyFont="1" applyFill="1" applyBorder="1" applyAlignment="1">
      <alignment horizontal="center" vertical="center" wrapText="1"/>
    </xf>
    <xf numFmtId="9" fontId="8" fillId="33" borderId="11" xfId="63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11" xfId="0" applyNumberFormat="1" applyFont="1" applyFill="1" applyBorder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0" xfId="0" applyFont="1" applyAlignment="1">
      <alignment/>
    </xf>
    <xf numFmtId="3" fontId="9" fillId="0" borderId="11" xfId="0" applyNumberFormat="1" applyFont="1" applyBorder="1" applyAlignment="1">
      <alignment horizontal="center" vertical="center"/>
    </xf>
    <xf numFmtId="10" fontId="9" fillId="0" borderId="11" xfId="63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13" fillId="33" borderId="13" xfId="0" applyFont="1" applyFill="1" applyBorder="1" applyAlignment="1" applyProtection="1">
      <alignment horizontal="center" vertical="top" wrapText="1"/>
      <protection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7" fillId="0" borderId="0" xfId="0" applyFont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13" fillId="33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 locked="0"/>
    </xf>
    <xf numFmtId="3" fontId="6" fillId="0" borderId="11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vertical="center"/>
      <protection/>
    </xf>
    <xf numFmtId="0" fontId="17" fillId="33" borderId="13" xfId="0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33" borderId="13" xfId="58" applyFont="1" applyFill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59" applyFont="1">
      <alignment/>
      <protection/>
    </xf>
    <xf numFmtId="49" fontId="7" fillId="0" borderId="0" xfId="0" applyNumberFormat="1" applyFont="1" applyAlignment="1" applyProtection="1">
      <alignment vertical="center"/>
      <protection locked="0"/>
    </xf>
    <xf numFmtId="49" fontId="7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12" fillId="33" borderId="13" xfId="58" applyFont="1" applyFill="1" applyBorder="1" applyAlignment="1">
      <alignment horizontal="center" vertical="center" wrapText="1"/>
      <protection/>
    </xf>
    <xf numFmtId="2" fontId="8" fillId="0" borderId="0" xfId="0" applyNumberFormat="1" applyFont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/>
    </xf>
    <xf numFmtId="0" fontId="20" fillId="33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172" fontId="7" fillId="0" borderId="0" xfId="42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21" fillId="33" borderId="1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3" fontId="22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23" fillId="0" borderId="11" xfId="0" applyNumberFormat="1" applyFont="1" applyBorder="1" applyAlignment="1" applyProtection="1">
      <alignment horizontal="center" vertical="center" wrapText="1"/>
      <protection locked="0"/>
    </xf>
    <xf numFmtId="3" fontId="23" fillId="0" borderId="11" xfId="0" applyNumberFormat="1" applyFont="1" applyFill="1" applyBorder="1" applyAlignment="1">
      <alignment horizontal="center" vertical="center"/>
    </xf>
    <xf numFmtId="3" fontId="61" fillId="0" borderId="0" xfId="0" applyNumberFormat="1" applyFont="1" applyAlignment="1">
      <alignment horizont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34" borderId="15" xfId="0" applyNumberFormat="1" applyFont="1" applyFill="1" applyBorder="1" applyAlignment="1" applyProtection="1">
      <alignment horizontal="center" vertical="center" wrapText="1"/>
      <protection/>
    </xf>
    <xf numFmtId="0" fontId="7" fillId="34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4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vertical="center" wrapText="1"/>
      <protection/>
    </xf>
    <xf numFmtId="2" fontId="1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5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dazgveva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s_4_kv_2010_ge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პოლისების რაოდენობა"/>
      <sheetName val="სატ. საშუალებათა რაოდენობა"/>
      <sheetName val="პრემიები(დაზღვევა)"/>
      <sheetName val="გამომუშავებული პრემია(დაზღვევა)"/>
      <sheetName val="ზარალები(დაზღვევა)"/>
      <sheetName val="ბაზრის სტრუქტურა(დაზღვევა)"/>
      <sheetName val="პრემიები(მიღებული გადაზღვევა)"/>
      <sheetName val="გამომუშავებული პრემია(მიღ. გად)"/>
      <sheetName val="ზარალები(მიღებული გადაზღვევა)"/>
      <sheetName val="ბაზრის სტრუქტურა(მიღ. გადაზღვ.)"/>
    </sheetNames>
    <sheetDataSet>
      <sheetData sheetId="3">
        <row r="22">
          <cell r="C22">
            <v>8588852.527278123</v>
          </cell>
          <cell r="D22">
            <v>5655485.816091785</v>
          </cell>
          <cell r="E22">
            <v>2081678.6953894596</v>
          </cell>
          <cell r="F22">
            <v>2056638.784367916</v>
          </cell>
          <cell r="G22">
            <v>2662848.513317463</v>
          </cell>
          <cell r="H22">
            <v>2384023.731677435</v>
          </cell>
          <cell r="I22">
            <v>236130757.22004357</v>
          </cell>
          <cell r="J22">
            <v>232957232.10665223</v>
          </cell>
          <cell r="K22">
            <v>25274925.765458778</v>
          </cell>
          <cell r="L22">
            <v>22194738.15411735</v>
          </cell>
          <cell r="M22">
            <v>3816446.0396066103</v>
          </cell>
          <cell r="N22">
            <v>3309651.1497137686</v>
          </cell>
          <cell r="O22">
            <v>15644.28</v>
          </cell>
          <cell r="P22">
            <v>2607.38</v>
          </cell>
          <cell r="Q22">
            <v>5660881.641555296</v>
          </cell>
          <cell r="R22">
            <v>368254.1583848748</v>
          </cell>
          <cell r="S22">
            <v>2703611.3577337344</v>
          </cell>
          <cell r="T22">
            <v>327584.91150580754</v>
          </cell>
          <cell r="U22">
            <v>474443.72413992265</v>
          </cell>
          <cell r="V22">
            <v>245300.37362076016</v>
          </cell>
          <cell r="W22">
            <v>5437.314452076309</v>
          </cell>
          <cell r="X22">
            <v>5317.100022123892</v>
          </cell>
          <cell r="Y22">
            <v>2938278.783393013</v>
          </cell>
          <cell r="Z22">
            <v>2136303.769194202</v>
          </cell>
          <cell r="AA22">
            <v>30491583.702154275</v>
          </cell>
          <cell r="AB22">
            <v>7639878.243305373</v>
          </cell>
          <cell r="AC22">
            <v>1228354.6361320564</v>
          </cell>
          <cell r="AD22">
            <v>392610.8569264661</v>
          </cell>
          <cell r="AE22">
            <v>16003917.734787159</v>
          </cell>
          <cell r="AF22">
            <v>11965067.322061243</v>
          </cell>
          <cell r="AG22">
            <v>13634.91</v>
          </cell>
          <cell r="AH22">
            <v>13634.91</v>
          </cell>
          <cell r="AI22">
            <v>6441152.960302214</v>
          </cell>
          <cell r="AJ22">
            <v>2041535.5604871665</v>
          </cell>
          <cell r="AK22">
            <v>1176</v>
          </cell>
          <cell r="AL22">
            <v>1176</v>
          </cell>
          <cell r="AM22">
            <v>344533625.8057437</v>
          </cell>
          <cell r="AN22">
            <v>293697040.3281285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11" bestFit="1" customWidth="1"/>
    <col min="2" max="2" width="10.8515625" style="11" bestFit="1" customWidth="1"/>
    <col min="3" max="6" width="8.7109375" style="11" customWidth="1"/>
    <col min="7" max="8" width="11.00390625" style="11" customWidth="1"/>
    <col min="9" max="10" width="8.7109375" style="11" customWidth="1"/>
    <col min="11" max="11" width="9.57421875" style="11" customWidth="1"/>
    <col min="12" max="12" width="8.8515625" style="11" customWidth="1"/>
    <col min="13" max="32" width="8.7109375" style="11" customWidth="1"/>
    <col min="33" max="16384" width="9.140625" style="11" customWidth="1"/>
  </cols>
  <sheetData>
    <row r="2" spans="1:32" ht="18">
      <c r="A2" s="29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</row>
    <row r="3" spans="1:32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</row>
    <row r="4" spans="1:36" ht="99.75" customHeight="1">
      <c r="A4" s="78" t="s">
        <v>1</v>
      </c>
      <c r="B4" s="78"/>
      <c r="C4" s="80" t="s">
        <v>15</v>
      </c>
      <c r="D4" s="81"/>
      <c r="E4" s="80" t="s">
        <v>2</v>
      </c>
      <c r="F4" s="81"/>
      <c r="G4" s="80" t="s">
        <v>3</v>
      </c>
      <c r="H4" s="81"/>
      <c r="I4" s="80" t="s">
        <v>4</v>
      </c>
      <c r="J4" s="81"/>
      <c r="K4" s="80" t="s">
        <v>5</v>
      </c>
      <c r="L4" s="81"/>
      <c r="M4" s="80" t="s">
        <v>6</v>
      </c>
      <c r="N4" s="81"/>
      <c r="O4" s="80" t="s">
        <v>22</v>
      </c>
      <c r="P4" s="81"/>
      <c r="Q4" s="80" t="s">
        <v>16</v>
      </c>
      <c r="R4" s="81"/>
      <c r="S4" s="80" t="s">
        <v>24</v>
      </c>
      <c r="T4" s="81"/>
      <c r="U4" s="80" t="s">
        <v>17</v>
      </c>
      <c r="V4" s="81"/>
      <c r="W4" s="80" t="s">
        <v>7</v>
      </c>
      <c r="X4" s="81"/>
      <c r="Y4" s="82" t="s">
        <v>8</v>
      </c>
      <c r="Z4" s="83"/>
      <c r="AA4" s="82" t="s">
        <v>9</v>
      </c>
      <c r="AB4" s="83"/>
      <c r="AC4" s="82" t="s">
        <v>10</v>
      </c>
      <c r="AD4" s="83"/>
      <c r="AE4" s="82" t="s">
        <v>11</v>
      </c>
      <c r="AF4" s="83"/>
      <c r="AG4" s="78" t="s">
        <v>12</v>
      </c>
      <c r="AH4" s="79"/>
      <c r="AI4" s="78" t="s">
        <v>13</v>
      </c>
      <c r="AJ4" s="79"/>
    </row>
    <row r="5" spans="1:36" ht="75.75" customHeight="1">
      <c r="A5" s="25" t="s">
        <v>56</v>
      </c>
      <c r="B5" s="25" t="s">
        <v>57</v>
      </c>
      <c r="C5" s="25" t="s">
        <v>56</v>
      </c>
      <c r="D5" s="25" t="s">
        <v>57</v>
      </c>
      <c r="E5" s="25" t="s">
        <v>56</v>
      </c>
      <c r="F5" s="25" t="s">
        <v>57</v>
      </c>
      <c r="G5" s="25" t="s">
        <v>56</v>
      </c>
      <c r="H5" s="25" t="s">
        <v>57</v>
      </c>
      <c r="I5" s="25" t="s">
        <v>56</v>
      </c>
      <c r="J5" s="25" t="s">
        <v>57</v>
      </c>
      <c r="K5" s="25" t="s">
        <v>56</v>
      </c>
      <c r="L5" s="25" t="s">
        <v>57</v>
      </c>
      <c r="M5" s="25" t="s">
        <v>56</v>
      </c>
      <c r="N5" s="25" t="s">
        <v>57</v>
      </c>
      <c r="O5" s="25" t="s">
        <v>56</v>
      </c>
      <c r="P5" s="25" t="s">
        <v>57</v>
      </c>
      <c r="Q5" s="25" t="s">
        <v>56</v>
      </c>
      <c r="R5" s="25" t="s">
        <v>57</v>
      </c>
      <c r="S5" s="25" t="s">
        <v>56</v>
      </c>
      <c r="T5" s="25" t="s">
        <v>57</v>
      </c>
      <c r="U5" s="25" t="s">
        <v>56</v>
      </c>
      <c r="V5" s="25" t="s">
        <v>57</v>
      </c>
      <c r="W5" s="25" t="s">
        <v>56</v>
      </c>
      <c r="X5" s="25" t="s">
        <v>57</v>
      </c>
      <c r="Y5" s="25" t="s">
        <v>56</v>
      </c>
      <c r="Z5" s="25" t="s">
        <v>57</v>
      </c>
      <c r="AA5" s="25" t="s">
        <v>56</v>
      </c>
      <c r="AB5" s="25" t="s">
        <v>57</v>
      </c>
      <c r="AC5" s="25" t="s">
        <v>56</v>
      </c>
      <c r="AD5" s="25" t="s">
        <v>57</v>
      </c>
      <c r="AE5" s="25" t="s">
        <v>56</v>
      </c>
      <c r="AF5" s="25" t="s">
        <v>57</v>
      </c>
      <c r="AG5" s="25" t="s">
        <v>56</v>
      </c>
      <c r="AH5" s="25" t="s">
        <v>57</v>
      </c>
      <c r="AI5" s="25" t="s">
        <v>56</v>
      </c>
      <c r="AJ5" s="25" t="s">
        <v>57</v>
      </c>
    </row>
    <row r="6" spans="1:36" s="73" customFormat="1" ht="45" customHeight="1">
      <c r="A6" s="72">
        <v>327376</v>
      </c>
      <c r="B6" s="72">
        <v>275680</v>
      </c>
      <c r="C6" s="72">
        <v>109301</v>
      </c>
      <c r="D6" s="72">
        <v>41994</v>
      </c>
      <c r="E6" s="72">
        <v>268669</v>
      </c>
      <c r="F6" s="72">
        <v>226764</v>
      </c>
      <c r="G6" s="72">
        <v>1733479</v>
      </c>
      <c r="H6" s="72">
        <v>1497417</v>
      </c>
      <c r="I6" s="72">
        <v>31557</v>
      </c>
      <c r="J6" s="72">
        <v>24834</v>
      </c>
      <c r="K6" s="72">
        <v>25591</v>
      </c>
      <c r="L6" s="72">
        <v>20915</v>
      </c>
      <c r="M6" s="72">
        <v>6</v>
      </c>
      <c r="N6" s="72">
        <v>6</v>
      </c>
      <c r="O6" s="72">
        <v>59</v>
      </c>
      <c r="P6" s="72">
        <v>40</v>
      </c>
      <c r="Q6" s="72">
        <v>115</v>
      </c>
      <c r="R6" s="72">
        <v>46</v>
      </c>
      <c r="S6" s="72">
        <v>34</v>
      </c>
      <c r="T6" s="72">
        <v>26</v>
      </c>
      <c r="U6" s="72">
        <v>4</v>
      </c>
      <c r="V6" s="72">
        <v>3</v>
      </c>
      <c r="W6" s="72">
        <v>14078</v>
      </c>
      <c r="X6" s="72">
        <v>2353</v>
      </c>
      <c r="Y6" s="72">
        <v>28688</v>
      </c>
      <c r="Z6" s="72">
        <v>24402</v>
      </c>
      <c r="AA6" s="72">
        <v>20274</v>
      </c>
      <c r="AB6" s="72">
        <v>19219</v>
      </c>
      <c r="AC6" s="72">
        <v>12686</v>
      </c>
      <c r="AD6" s="72">
        <v>4140</v>
      </c>
      <c r="AE6" s="72">
        <v>6</v>
      </c>
      <c r="AF6" s="72">
        <v>3</v>
      </c>
      <c r="AG6" s="72">
        <v>2576</v>
      </c>
      <c r="AH6" s="72">
        <v>1898</v>
      </c>
      <c r="AI6" s="72">
        <v>1</v>
      </c>
      <c r="AJ6" s="72">
        <v>0</v>
      </c>
    </row>
    <row r="7" spans="1:36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2" ht="15">
      <c r="A8" s="24" t="s">
        <v>58</v>
      </c>
      <c r="B8" s="24"/>
      <c r="C8" s="24"/>
      <c r="AE8" s="13"/>
      <c r="AF8" s="13"/>
    </row>
    <row r="9" spans="1:31" ht="15">
      <c r="A9" s="24" t="s">
        <v>59</v>
      </c>
      <c r="B9" s="24"/>
      <c r="C9" s="24"/>
      <c r="AE9" s="13"/>
    </row>
    <row r="10" ht="15" customHeight="1"/>
    <row r="11" ht="15" customHeight="1"/>
    <row r="12" ht="15" customHeight="1"/>
  </sheetData>
  <sheetProtection/>
  <mergeCells count="18">
    <mergeCell ref="Q4:R4"/>
    <mergeCell ref="S4:T4"/>
    <mergeCell ref="U4:V4"/>
    <mergeCell ref="AE4:AF4"/>
    <mergeCell ref="W4:X4"/>
    <mergeCell ref="Y4:Z4"/>
    <mergeCell ref="AA4:AB4"/>
    <mergeCell ref="AC4:AD4"/>
    <mergeCell ref="AG4:AH4"/>
    <mergeCell ref="AI4:AJ4"/>
    <mergeCell ref="M4:N4"/>
    <mergeCell ref="A4:B4"/>
    <mergeCell ref="C4:D4"/>
    <mergeCell ref="G4:H4"/>
    <mergeCell ref="I4:J4"/>
    <mergeCell ref="K4:L4"/>
    <mergeCell ref="E4:F4"/>
    <mergeCell ref="O4:P4"/>
  </mergeCells>
  <printOptions/>
  <pageMargins left="0" right="0" top="0.984251968503937" bottom="0.984251968503937" header="0.5118110236220472" footer="0.5118110236220472"/>
  <pageSetup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2:E2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12" sqref="H12"/>
    </sheetView>
  </sheetViews>
  <sheetFormatPr defaultColWidth="9.140625" defaultRowHeight="12.75"/>
  <cols>
    <col min="1" max="1" width="4.421875" style="11" customWidth="1"/>
    <col min="2" max="2" width="56.28125" style="11" customWidth="1"/>
    <col min="3" max="3" width="13.00390625" style="11" customWidth="1"/>
    <col min="4" max="4" width="9.421875" style="11" bestFit="1" customWidth="1"/>
    <col min="5" max="16384" width="9.140625" style="11" customWidth="1"/>
  </cols>
  <sheetData>
    <row r="2" spans="1:4" ht="12.75" customHeight="1">
      <c r="A2" s="94" t="s">
        <v>65</v>
      </c>
      <c r="B2" s="94"/>
      <c r="C2" s="94"/>
      <c r="D2" s="94"/>
    </row>
    <row r="3" spans="1:5" ht="12.75" customHeight="1">
      <c r="A3" s="94"/>
      <c r="B3" s="94"/>
      <c r="C3" s="94"/>
      <c r="D3" s="94"/>
      <c r="E3" s="59"/>
    </row>
    <row r="4" spans="1:5" ht="18" customHeight="1">
      <c r="A4" s="94"/>
      <c r="B4" s="94"/>
      <c r="C4" s="94"/>
      <c r="D4" s="94"/>
      <c r="E4" s="59"/>
    </row>
    <row r="6" spans="1:4" ht="43.5" customHeight="1">
      <c r="A6" s="1" t="s">
        <v>0</v>
      </c>
      <c r="B6" s="63" t="s">
        <v>37</v>
      </c>
      <c r="C6" s="63" t="s">
        <v>28</v>
      </c>
      <c r="D6" s="63" t="s">
        <v>38</v>
      </c>
    </row>
    <row r="7" spans="1:4" ht="27" customHeight="1">
      <c r="A7" s="10">
        <v>1</v>
      </c>
      <c r="B7" s="60" t="s">
        <v>1</v>
      </c>
      <c r="C7" s="6">
        <f>HLOOKUP(B7,'Accept. Re Prem. &amp; Retrocession'!$C$3:$AL$21,19,)</f>
        <v>2510.92</v>
      </c>
      <c r="D7" s="7">
        <f>C7/$C$25</f>
        <v>0.0002265883462211948</v>
      </c>
    </row>
    <row r="8" spans="1:4" ht="27" customHeight="1">
      <c r="A8" s="10">
        <v>2</v>
      </c>
      <c r="B8" s="60" t="s">
        <v>15</v>
      </c>
      <c r="C8" s="6">
        <f>HLOOKUP(B8,'Accept. Re Prem. &amp; Retrocession'!$C$3:$AL$21,19,)</f>
        <v>17830.3077586206</v>
      </c>
      <c r="D8" s="7">
        <f aca="true" t="shared" si="0" ref="D8:D21">C8/$C$25</f>
        <v>0.0016090277458623854</v>
      </c>
    </row>
    <row r="9" spans="1:4" ht="27" customHeight="1">
      <c r="A9" s="10">
        <v>3</v>
      </c>
      <c r="B9" s="60" t="s">
        <v>2</v>
      </c>
      <c r="C9" s="6">
        <f>HLOOKUP(B9,'Accept. Re Prem. &amp; Retrocession'!$C$3:$AL$21,19,)</f>
        <v>1623.6356300000002</v>
      </c>
      <c r="D9" s="7">
        <f t="shared" si="0"/>
        <v>0.0001465187709156436</v>
      </c>
    </row>
    <row r="10" spans="1:4" ht="27" customHeight="1">
      <c r="A10" s="10">
        <v>4</v>
      </c>
      <c r="B10" s="60" t="s">
        <v>3</v>
      </c>
      <c r="C10" s="6">
        <f>HLOOKUP(B10,'Accept. Re Prem. &amp; Retrocession'!$C$3:$AL$21,19,)</f>
        <v>1079253.53</v>
      </c>
      <c r="D10" s="7">
        <f t="shared" si="0"/>
        <v>0.09739309596326712</v>
      </c>
    </row>
    <row r="11" spans="1:4" ht="27" customHeight="1">
      <c r="A11" s="10">
        <v>5</v>
      </c>
      <c r="B11" s="60" t="s">
        <v>4</v>
      </c>
      <c r="C11" s="6">
        <f>HLOOKUP(B11,'Accept. Re Prem. &amp; Retrocession'!$C$3:$AL$21,19,)</f>
        <v>42273.08</v>
      </c>
      <c r="D11" s="7">
        <f t="shared" si="0"/>
        <v>0.00381477199069515</v>
      </c>
    </row>
    <row r="12" spans="1:4" ht="27" customHeight="1">
      <c r="A12" s="10">
        <v>6</v>
      </c>
      <c r="B12" s="60" t="s">
        <v>5</v>
      </c>
      <c r="C12" s="6">
        <f>HLOOKUP(B12,'Accept. Re Prem. &amp; Retrocession'!$C$3:$AL$21,19,)</f>
        <v>3843.16</v>
      </c>
      <c r="D12" s="7">
        <f t="shared" si="0"/>
        <v>0.00034681123598658936</v>
      </c>
    </row>
    <row r="13" spans="1:4" ht="27" customHeight="1">
      <c r="A13" s="10">
        <v>7</v>
      </c>
      <c r="B13" s="60" t="s">
        <v>6</v>
      </c>
      <c r="C13" s="6">
        <f>HLOOKUP(B13,'Accept. Re Prem. &amp; Retrocession'!$C$3:$AL$21,19,)</f>
        <v>54073.49</v>
      </c>
      <c r="D13" s="7">
        <f t="shared" si="0"/>
        <v>0.004879654737509883</v>
      </c>
    </row>
    <row r="14" spans="1:4" ht="27" customHeight="1">
      <c r="A14" s="10">
        <v>8</v>
      </c>
      <c r="B14" s="60" t="s">
        <v>22</v>
      </c>
      <c r="C14" s="6">
        <f>HLOOKUP(B14,'Accept. Re Prem. &amp; Retrocession'!$C$3:$AL$21,19,)</f>
        <v>44964.888615</v>
      </c>
      <c r="D14" s="7">
        <f t="shared" si="0"/>
        <v>0.004057683936283546</v>
      </c>
    </row>
    <row r="15" spans="1:4" ht="27" customHeight="1">
      <c r="A15" s="10">
        <v>9</v>
      </c>
      <c r="B15" s="60" t="s">
        <v>16</v>
      </c>
      <c r="C15" s="6">
        <f>HLOOKUP(B15,'Accept. Re Prem. &amp; Retrocession'!$C$3:$AL$21,19,)</f>
        <v>141359.81435</v>
      </c>
      <c r="D15" s="7">
        <f t="shared" si="0"/>
        <v>0.01275647434235325</v>
      </c>
    </row>
    <row r="16" spans="1:4" ht="27" customHeight="1">
      <c r="A16" s="10">
        <v>10</v>
      </c>
      <c r="B16" s="60" t="s">
        <v>24</v>
      </c>
      <c r="C16" s="6">
        <f>HLOOKUP(B16,'Accept. Re Prem. &amp; Retrocession'!$C$3:$AL$21,19,)</f>
        <v>1471644.884</v>
      </c>
      <c r="D16" s="7">
        <f t="shared" si="0"/>
        <v>0.13280294891531474</v>
      </c>
    </row>
    <row r="17" spans="1:4" ht="27" customHeight="1">
      <c r="A17" s="10">
        <v>11</v>
      </c>
      <c r="B17" s="60" t="s">
        <v>17</v>
      </c>
      <c r="C17" s="6">
        <f>HLOOKUP(B17,'Accept. Re Prem. &amp; Retrocession'!$C$3:$AL$21,19,)</f>
        <v>0</v>
      </c>
      <c r="D17" s="7">
        <f t="shared" si="0"/>
        <v>0</v>
      </c>
    </row>
    <row r="18" spans="1:4" ht="27" customHeight="1">
      <c r="A18" s="10">
        <v>12</v>
      </c>
      <c r="B18" s="60" t="s">
        <v>7</v>
      </c>
      <c r="C18" s="6">
        <f>HLOOKUP(B18,'Accept. Re Prem. &amp; Retrocession'!$C$3:$AL$21,19,)</f>
        <v>52193.69</v>
      </c>
      <c r="D18" s="7">
        <f t="shared" si="0"/>
        <v>0.004710019395393606</v>
      </c>
    </row>
    <row r="19" spans="1:4" ht="27" customHeight="1">
      <c r="A19" s="10">
        <v>13</v>
      </c>
      <c r="B19" s="60" t="s">
        <v>8</v>
      </c>
      <c r="C19" s="6">
        <f>HLOOKUP(B19,'Accept. Re Prem. &amp; Retrocession'!$C$3:$AL$21,19,)</f>
        <v>6901533.67596</v>
      </c>
      <c r="D19" s="7">
        <f t="shared" si="0"/>
        <v>0.622802439753421</v>
      </c>
    </row>
    <row r="20" spans="1:4" ht="27" customHeight="1">
      <c r="A20" s="10">
        <v>14</v>
      </c>
      <c r="B20" s="60" t="s">
        <v>9</v>
      </c>
      <c r="C20" s="6">
        <f>HLOOKUP(B20,'Accept. Re Prem. &amp; Retrocession'!$C$3:$AL$21,19,)</f>
        <v>511501.55008</v>
      </c>
      <c r="D20" s="7">
        <f t="shared" si="0"/>
        <v>0.04615849581914392</v>
      </c>
    </row>
    <row r="21" spans="1:4" ht="27" customHeight="1">
      <c r="A21" s="10">
        <v>15</v>
      </c>
      <c r="B21" s="60" t="s">
        <v>10</v>
      </c>
      <c r="C21" s="6">
        <f>HLOOKUP(B21,'Accept. Re Prem. &amp; Retrocession'!$C$3:$AL$21,19,)</f>
        <v>4200</v>
      </c>
      <c r="D21" s="7">
        <f t="shared" si="0"/>
        <v>0.0003790128933335264</v>
      </c>
    </row>
    <row r="22" spans="1:4" ht="27" customHeight="1">
      <c r="A22" s="10">
        <v>16</v>
      </c>
      <c r="B22" s="60" t="s">
        <v>11</v>
      </c>
      <c r="C22" s="6">
        <f>HLOOKUP(B22,'Accept. Re Prem. &amp; Retrocession'!$C$3:$AL$21,19,)</f>
        <v>0</v>
      </c>
      <c r="D22" s="7">
        <f>C22/$C$25</f>
        <v>0</v>
      </c>
    </row>
    <row r="23" spans="1:4" ht="27" customHeight="1">
      <c r="A23" s="10">
        <v>17</v>
      </c>
      <c r="B23" s="60" t="s">
        <v>12</v>
      </c>
      <c r="C23" s="6">
        <f>HLOOKUP(B23,'Accept. Re Prem. &amp; Retrocession'!$C$3:$AL$21,19,)</f>
        <v>752610.5862499999</v>
      </c>
      <c r="D23" s="7">
        <f>C23/$C$25</f>
        <v>0.06791645615429857</v>
      </c>
    </row>
    <row r="24" spans="1:4" ht="27" customHeight="1">
      <c r="A24" s="10">
        <v>18</v>
      </c>
      <c r="B24" s="60" t="s">
        <v>13</v>
      </c>
      <c r="C24" s="6">
        <f>HLOOKUP(B24,'Accept. Re Prem. &amp; Retrocession'!$C$3:$AL$21,19,)</f>
        <v>0</v>
      </c>
      <c r="D24" s="7">
        <f>C24/$C$25</f>
        <v>0</v>
      </c>
    </row>
    <row r="25" spans="1:4" ht="27" customHeight="1">
      <c r="A25" s="61"/>
      <c r="B25" s="70" t="s">
        <v>27</v>
      </c>
      <c r="C25" s="8">
        <f>SUM(C7:C24)</f>
        <v>11081417.21264362</v>
      </c>
      <c r="D25" s="9">
        <f>SUM(D7:D24)</f>
        <v>1</v>
      </c>
    </row>
    <row r="26" ht="15">
      <c r="C26" s="13"/>
    </row>
    <row r="27" ht="15">
      <c r="C27" s="13"/>
    </row>
    <row r="28" ht="15">
      <c r="C28" s="13"/>
    </row>
  </sheetData>
  <sheetProtection/>
  <mergeCells count="1">
    <mergeCell ref="A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8515625" style="11" bestFit="1" customWidth="1"/>
    <col min="2" max="2" width="14.421875" style="11" bestFit="1" customWidth="1"/>
    <col min="3" max="3" width="19.8515625" style="11" bestFit="1" customWidth="1"/>
    <col min="4" max="6" width="18.00390625" style="11" bestFit="1" customWidth="1"/>
    <col min="7" max="16384" width="9.140625" style="11" customWidth="1"/>
  </cols>
  <sheetData>
    <row r="2" spans="1:6" ht="29.25" customHeight="1">
      <c r="A2" s="28" t="s">
        <v>39</v>
      </c>
      <c r="B2" s="14"/>
      <c r="C2" s="14"/>
      <c r="D2" s="14"/>
      <c r="E2" s="14"/>
      <c r="F2" s="15"/>
    </row>
    <row r="3" spans="1:6" ht="38.25">
      <c r="A3" s="26" t="s">
        <v>18</v>
      </c>
      <c r="B3" s="26" t="s">
        <v>19</v>
      </c>
      <c r="C3" s="26" t="s">
        <v>20</v>
      </c>
      <c r="D3" s="26" t="s">
        <v>21</v>
      </c>
      <c r="E3" s="27" t="s">
        <v>22</v>
      </c>
      <c r="F3" s="27" t="s">
        <v>23</v>
      </c>
    </row>
    <row r="4" spans="1:7" ht="39.75" customHeight="1">
      <c r="A4" s="12">
        <v>31143</v>
      </c>
      <c r="B4" s="12">
        <v>0</v>
      </c>
      <c r="C4" s="12">
        <v>1398</v>
      </c>
      <c r="D4" s="12">
        <v>23630</v>
      </c>
      <c r="E4" s="12">
        <v>49</v>
      </c>
      <c r="F4" s="12">
        <v>23</v>
      </c>
      <c r="G4" s="13"/>
    </row>
    <row r="5" spans="1:6" ht="15">
      <c r="A5" s="76"/>
      <c r="B5" s="76"/>
      <c r="C5" s="76"/>
      <c r="D5" s="76"/>
      <c r="E5" s="76"/>
      <c r="F5" s="76"/>
    </row>
    <row r="6" spans="1:7" ht="15">
      <c r="A6" s="24" t="s">
        <v>58</v>
      </c>
      <c r="C6" s="13"/>
      <c r="G6" s="13"/>
    </row>
    <row r="8" ht="15">
      <c r="D8" s="1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AN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5.8515625" style="38" customWidth="1"/>
    <col min="2" max="2" width="25.28125" style="38" customWidth="1"/>
    <col min="3" max="40" width="12.7109375" style="38" customWidth="1"/>
    <col min="41" max="16384" width="9.140625" style="38" customWidth="1"/>
  </cols>
  <sheetData>
    <row r="1" spans="1:10" s="32" customFormat="1" ht="39" customHeight="1">
      <c r="A1" s="42" t="s">
        <v>66</v>
      </c>
      <c r="B1" s="30"/>
      <c r="C1" s="30"/>
      <c r="D1" s="30"/>
      <c r="E1" s="30"/>
      <c r="F1" s="30"/>
      <c r="G1" s="30"/>
      <c r="H1" s="30"/>
      <c r="I1" s="31"/>
      <c r="J1" s="31"/>
    </row>
    <row r="2" spans="1:38" s="32" customFormat="1" ht="25.5" customHeight="1">
      <c r="A2" s="32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</row>
    <row r="3" spans="1:40" s="32" customFormat="1" ht="89.25" customHeight="1">
      <c r="A3" s="87" t="s">
        <v>25</v>
      </c>
      <c r="B3" s="89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2" t="s">
        <v>8</v>
      </c>
      <c r="AB3" s="83"/>
      <c r="AC3" s="82" t="s">
        <v>9</v>
      </c>
      <c r="AD3" s="83"/>
      <c r="AE3" s="82" t="s">
        <v>10</v>
      </c>
      <c r="AF3" s="83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84" t="s">
        <v>27</v>
      </c>
      <c r="AN3" s="85"/>
    </row>
    <row r="4" spans="1:40" s="32" customFormat="1" ht="24">
      <c r="A4" s="88"/>
      <c r="B4" s="90"/>
      <c r="C4" s="43" t="s">
        <v>28</v>
      </c>
      <c r="D4" s="43" t="s">
        <v>29</v>
      </c>
      <c r="E4" s="43" t="s">
        <v>28</v>
      </c>
      <c r="F4" s="43" t="s">
        <v>29</v>
      </c>
      <c r="G4" s="43" t="s">
        <v>28</v>
      </c>
      <c r="H4" s="43" t="s">
        <v>29</v>
      </c>
      <c r="I4" s="43" t="s">
        <v>28</v>
      </c>
      <c r="J4" s="43" t="s">
        <v>29</v>
      </c>
      <c r="K4" s="43" t="s">
        <v>28</v>
      </c>
      <c r="L4" s="43" t="s">
        <v>29</v>
      </c>
      <c r="M4" s="43" t="s">
        <v>28</v>
      </c>
      <c r="N4" s="43" t="s">
        <v>29</v>
      </c>
      <c r="O4" s="43" t="s">
        <v>28</v>
      </c>
      <c r="P4" s="43" t="s">
        <v>29</v>
      </c>
      <c r="Q4" s="43" t="s">
        <v>28</v>
      </c>
      <c r="R4" s="43" t="s">
        <v>29</v>
      </c>
      <c r="S4" s="43" t="s">
        <v>28</v>
      </c>
      <c r="T4" s="43" t="s">
        <v>29</v>
      </c>
      <c r="U4" s="43" t="s">
        <v>28</v>
      </c>
      <c r="V4" s="43" t="s">
        <v>29</v>
      </c>
      <c r="W4" s="43" t="s">
        <v>28</v>
      </c>
      <c r="X4" s="43" t="s">
        <v>29</v>
      </c>
      <c r="Y4" s="43" t="s">
        <v>28</v>
      </c>
      <c r="Z4" s="43" t="s">
        <v>29</v>
      </c>
      <c r="AA4" s="43" t="s">
        <v>28</v>
      </c>
      <c r="AB4" s="43" t="s">
        <v>29</v>
      </c>
      <c r="AC4" s="43" t="s">
        <v>28</v>
      </c>
      <c r="AD4" s="43" t="s">
        <v>29</v>
      </c>
      <c r="AE4" s="43" t="s">
        <v>28</v>
      </c>
      <c r="AF4" s="43" t="s">
        <v>29</v>
      </c>
      <c r="AG4" s="43" t="s">
        <v>28</v>
      </c>
      <c r="AH4" s="43" t="s">
        <v>29</v>
      </c>
      <c r="AI4" s="43" t="s">
        <v>28</v>
      </c>
      <c r="AJ4" s="43" t="s">
        <v>29</v>
      </c>
      <c r="AK4" s="43" t="s">
        <v>28</v>
      </c>
      <c r="AL4" s="43" t="s">
        <v>29</v>
      </c>
      <c r="AM4" s="43" t="s">
        <v>28</v>
      </c>
      <c r="AN4" s="43" t="s">
        <v>29</v>
      </c>
    </row>
    <row r="5" spans="1:40" s="36" customFormat="1" ht="43.5" customHeight="1">
      <c r="A5" s="34">
        <v>1</v>
      </c>
      <c r="B5" s="3" t="s">
        <v>41</v>
      </c>
      <c r="C5" s="74">
        <v>2699511.8000000003</v>
      </c>
      <c r="D5" s="74">
        <v>191398.97</v>
      </c>
      <c r="E5" s="74">
        <v>369515.27</v>
      </c>
      <c r="F5" s="74">
        <v>0</v>
      </c>
      <c r="G5" s="74">
        <v>525612.46</v>
      </c>
      <c r="H5" s="74">
        <v>0</v>
      </c>
      <c r="I5" s="74">
        <v>66643566.64999999</v>
      </c>
      <c r="J5" s="74">
        <v>0</v>
      </c>
      <c r="K5" s="74">
        <v>2300963.1199999996</v>
      </c>
      <c r="L5" s="74">
        <v>0</v>
      </c>
      <c r="M5" s="74">
        <v>325989.38</v>
      </c>
      <c r="N5" s="74">
        <v>19476.75</v>
      </c>
      <c r="O5" s="74">
        <v>0</v>
      </c>
      <c r="P5" s="74">
        <v>0</v>
      </c>
      <c r="Q5" s="74">
        <v>68711.19</v>
      </c>
      <c r="R5" s="74">
        <v>37572.51</v>
      </c>
      <c r="S5" s="74">
        <v>623880.59</v>
      </c>
      <c r="T5" s="74">
        <v>416147.26</v>
      </c>
      <c r="U5" s="74">
        <v>0</v>
      </c>
      <c r="V5" s="74">
        <v>0</v>
      </c>
      <c r="W5" s="74">
        <v>0</v>
      </c>
      <c r="X5" s="74">
        <v>0</v>
      </c>
      <c r="Y5" s="74">
        <v>417882.48</v>
      </c>
      <c r="Z5" s="74">
        <v>140620.93000000002</v>
      </c>
      <c r="AA5" s="74">
        <v>4608972.54</v>
      </c>
      <c r="AB5" s="74">
        <v>1666780.8399999999</v>
      </c>
      <c r="AC5" s="74">
        <v>0</v>
      </c>
      <c r="AD5" s="74">
        <v>0</v>
      </c>
      <c r="AE5" s="74">
        <v>482800.52999999997</v>
      </c>
      <c r="AF5" s="74">
        <v>0</v>
      </c>
      <c r="AG5" s="74">
        <v>18011.79</v>
      </c>
      <c r="AH5" s="74">
        <v>0</v>
      </c>
      <c r="AI5" s="74">
        <v>608471.72</v>
      </c>
      <c r="AJ5" s="74">
        <v>165918.65999999997</v>
      </c>
      <c r="AK5" s="74">
        <v>0</v>
      </c>
      <c r="AL5" s="74">
        <v>0</v>
      </c>
      <c r="AM5" s="35">
        <f aca="true" t="shared" si="0" ref="AM5:AM20">C5+E5+G5+I5+K5+M5+O5+Q5+S5+U5+W5+Y5+AA5+AC5+AE5+AG5+AI5+AK5</f>
        <v>79693889.52000001</v>
      </c>
      <c r="AN5" s="35">
        <f aca="true" t="shared" si="1" ref="AN5:AN20">D5+F5+H5+J5+L5+N5+P5+R5+T5+V5+X5+Z5+AB5+AD5+AF5+AH5+AJ5+AL5</f>
        <v>2637915.92</v>
      </c>
    </row>
    <row r="6" spans="1:40" ht="45" customHeight="1">
      <c r="A6" s="37">
        <v>2</v>
      </c>
      <c r="B6" s="3" t="s">
        <v>40</v>
      </c>
      <c r="C6" s="74">
        <v>2320929.0469216285</v>
      </c>
      <c r="D6" s="74">
        <v>1739679.22443556</v>
      </c>
      <c r="E6" s="74">
        <v>822362.637661778</v>
      </c>
      <c r="F6" s="74">
        <v>0</v>
      </c>
      <c r="G6" s="74">
        <v>947685.7059561751</v>
      </c>
      <c r="H6" s="74">
        <v>183522.10111300455</v>
      </c>
      <c r="I6" s="74">
        <v>34405831.462248415</v>
      </c>
      <c r="J6" s="74">
        <v>58740.79863012524</v>
      </c>
      <c r="K6" s="74">
        <v>11802999.628298013</v>
      </c>
      <c r="L6" s="74">
        <v>615271.6244579763</v>
      </c>
      <c r="M6" s="74">
        <v>1546960.2095473828</v>
      </c>
      <c r="N6" s="74">
        <v>123531.32449267541</v>
      </c>
      <c r="O6" s="74">
        <v>0</v>
      </c>
      <c r="P6" s="74">
        <v>0</v>
      </c>
      <c r="Q6" s="74">
        <v>2354427.610408067</v>
      </c>
      <c r="R6" s="74">
        <v>2342790.3838141216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1123229.161718197</v>
      </c>
      <c r="Z6" s="74">
        <v>496706.8317830009</v>
      </c>
      <c r="AA6" s="74">
        <v>7644959.448882233</v>
      </c>
      <c r="AB6" s="74">
        <v>4528559.262972349</v>
      </c>
      <c r="AC6" s="74">
        <v>0</v>
      </c>
      <c r="AD6" s="74">
        <v>0</v>
      </c>
      <c r="AE6" s="74">
        <v>686648.8118207605</v>
      </c>
      <c r="AF6" s="74">
        <v>354953.7883728808</v>
      </c>
      <c r="AG6" s="74">
        <v>0</v>
      </c>
      <c r="AH6" s="74">
        <v>0</v>
      </c>
      <c r="AI6" s="74">
        <v>3426097.68240071</v>
      </c>
      <c r="AJ6" s="74">
        <v>2563537.1526151146</v>
      </c>
      <c r="AK6" s="74">
        <v>1176</v>
      </c>
      <c r="AL6" s="74">
        <v>0</v>
      </c>
      <c r="AM6" s="35">
        <f t="shared" si="0"/>
        <v>67083307.40586337</v>
      </c>
      <c r="AN6" s="35">
        <f t="shared" si="1"/>
        <v>13007292.492686812</v>
      </c>
    </row>
    <row r="7" spans="1:40" ht="45" customHeight="1">
      <c r="A7" s="34">
        <v>3</v>
      </c>
      <c r="B7" s="3" t="s">
        <v>42</v>
      </c>
      <c r="C7" s="74">
        <v>2887199.165848</v>
      </c>
      <c r="D7" s="74">
        <v>1477375.369942</v>
      </c>
      <c r="E7" s="74">
        <v>338583.43575999996</v>
      </c>
      <c r="F7" s="74">
        <v>0</v>
      </c>
      <c r="G7" s="74">
        <v>526884.3403682599</v>
      </c>
      <c r="H7" s="74">
        <v>84006.01555466</v>
      </c>
      <c r="I7" s="74">
        <v>35529775.420743</v>
      </c>
      <c r="J7" s="74">
        <v>101899.7388389</v>
      </c>
      <c r="K7" s="74">
        <v>6498805.38760387</v>
      </c>
      <c r="L7" s="74">
        <v>224084.05514799998</v>
      </c>
      <c r="M7" s="74">
        <v>901665.6766673401</v>
      </c>
      <c r="N7" s="74">
        <v>57052.12920098</v>
      </c>
      <c r="O7" s="74">
        <v>0</v>
      </c>
      <c r="P7" s="74">
        <v>0</v>
      </c>
      <c r="Q7" s="74">
        <v>43217.744676</v>
      </c>
      <c r="R7" s="74">
        <v>38469.5297169</v>
      </c>
      <c r="S7" s="74">
        <v>0</v>
      </c>
      <c r="T7" s="74">
        <v>0</v>
      </c>
      <c r="U7" s="74">
        <v>201403.92399</v>
      </c>
      <c r="V7" s="74">
        <v>42820.7545994</v>
      </c>
      <c r="W7" s="74">
        <v>0</v>
      </c>
      <c r="X7" s="74">
        <v>0</v>
      </c>
      <c r="Y7" s="74">
        <v>827908.097557</v>
      </c>
      <c r="Z7" s="74">
        <v>197966.17022563</v>
      </c>
      <c r="AA7" s="74">
        <v>4051009.5026423996</v>
      </c>
      <c r="AB7" s="74">
        <v>3116917.1155539597</v>
      </c>
      <c r="AC7" s="74">
        <v>415444.43</v>
      </c>
      <c r="AD7" s="74">
        <v>332715.15086</v>
      </c>
      <c r="AE7" s="74">
        <v>1160357.93974</v>
      </c>
      <c r="AF7" s="74">
        <v>518995.18166500004</v>
      </c>
      <c r="AG7" s="74">
        <v>0</v>
      </c>
      <c r="AH7" s="74">
        <v>0</v>
      </c>
      <c r="AI7" s="74">
        <v>861201.1266950001</v>
      </c>
      <c r="AJ7" s="74">
        <v>657706.2085279</v>
      </c>
      <c r="AK7" s="74">
        <v>0</v>
      </c>
      <c r="AL7" s="74">
        <v>0</v>
      </c>
      <c r="AM7" s="35">
        <f t="shared" si="0"/>
        <v>54243456.19229087</v>
      </c>
      <c r="AN7" s="35">
        <f t="shared" si="1"/>
        <v>6850007.41983333</v>
      </c>
    </row>
    <row r="8" spans="1:40" ht="45" customHeight="1">
      <c r="A8" s="34">
        <v>4</v>
      </c>
      <c r="B8" s="3" t="s">
        <v>44</v>
      </c>
      <c r="C8" s="74">
        <v>39610</v>
      </c>
      <c r="D8" s="74">
        <v>0</v>
      </c>
      <c r="E8" s="74">
        <v>155989</v>
      </c>
      <c r="F8" s="74">
        <v>0</v>
      </c>
      <c r="G8" s="74">
        <v>278780.56</v>
      </c>
      <c r="H8" s="74">
        <v>276</v>
      </c>
      <c r="I8" s="74">
        <v>23090065</v>
      </c>
      <c r="J8" s="74">
        <v>0</v>
      </c>
      <c r="K8" s="74">
        <v>2244064</v>
      </c>
      <c r="L8" s="74">
        <v>57807</v>
      </c>
      <c r="M8" s="74">
        <v>398466.45</v>
      </c>
      <c r="N8" s="74">
        <v>216893.40499999997</v>
      </c>
      <c r="O8" s="74">
        <v>0</v>
      </c>
      <c r="P8" s="74">
        <v>0</v>
      </c>
      <c r="Q8" s="74">
        <v>36117</v>
      </c>
      <c r="R8" s="74">
        <v>16705</v>
      </c>
      <c r="S8" s="74">
        <v>10211</v>
      </c>
      <c r="T8" s="74">
        <v>4697</v>
      </c>
      <c r="U8" s="74">
        <v>127890.5</v>
      </c>
      <c r="V8" s="74">
        <v>78358.723088</v>
      </c>
      <c r="W8" s="74">
        <v>31778.51</v>
      </c>
      <c r="X8" s="74">
        <v>0</v>
      </c>
      <c r="Y8" s="74">
        <v>334364.84</v>
      </c>
      <c r="Z8" s="74">
        <v>161747.9556</v>
      </c>
      <c r="AA8" s="74">
        <v>16301995.05</v>
      </c>
      <c r="AB8" s="74">
        <v>16027434.27310834</v>
      </c>
      <c r="AC8" s="74">
        <v>176770.66</v>
      </c>
      <c r="AD8" s="74">
        <v>131560.792445</v>
      </c>
      <c r="AE8" s="74">
        <v>1169884.11</v>
      </c>
      <c r="AF8" s="74">
        <v>1025973.8846128681</v>
      </c>
      <c r="AG8" s="74">
        <v>0</v>
      </c>
      <c r="AH8" s="74">
        <v>0</v>
      </c>
      <c r="AI8" s="74">
        <v>838207.5</v>
      </c>
      <c r="AJ8" s="74">
        <v>658606.1033734623</v>
      </c>
      <c r="AK8" s="74">
        <v>0</v>
      </c>
      <c r="AL8" s="74">
        <v>0</v>
      </c>
      <c r="AM8" s="35">
        <f t="shared" si="0"/>
        <v>45234194.17999999</v>
      </c>
      <c r="AN8" s="35">
        <f t="shared" si="1"/>
        <v>18380060.13722767</v>
      </c>
    </row>
    <row r="9" spans="1:40" ht="45" customHeight="1">
      <c r="A9" s="34">
        <v>5</v>
      </c>
      <c r="B9" s="3" t="s">
        <v>43</v>
      </c>
      <c r="C9" s="74">
        <v>525038.772950442</v>
      </c>
      <c r="D9" s="74">
        <v>0</v>
      </c>
      <c r="E9" s="74">
        <v>109909.14679989372</v>
      </c>
      <c r="F9" s="74">
        <v>0</v>
      </c>
      <c r="G9" s="74">
        <v>232126.73407695603</v>
      </c>
      <c r="H9" s="74">
        <v>52247.94640451944</v>
      </c>
      <c r="I9" s="74">
        <v>24665655.99865135</v>
      </c>
      <c r="J9" s="74">
        <v>25792.784147635597</v>
      </c>
      <c r="K9" s="74">
        <v>962122.2318159906</v>
      </c>
      <c r="L9" s="74">
        <v>481061.1159079953</v>
      </c>
      <c r="M9" s="74">
        <v>111291.0393824664</v>
      </c>
      <c r="N9" s="74">
        <v>69276.99146901099</v>
      </c>
      <c r="O9" s="74">
        <v>0</v>
      </c>
      <c r="P9" s="74">
        <v>0</v>
      </c>
      <c r="Q9" s="74">
        <v>3511347.5603291066</v>
      </c>
      <c r="R9" s="74">
        <v>3181855.444886916</v>
      </c>
      <c r="S9" s="74">
        <v>1420345.5058137681</v>
      </c>
      <c r="T9" s="74">
        <v>1322069.3208428056</v>
      </c>
      <c r="U9" s="74">
        <v>0</v>
      </c>
      <c r="V9" s="74">
        <v>0</v>
      </c>
      <c r="W9" s="74">
        <v>0</v>
      </c>
      <c r="X9" s="74">
        <v>0</v>
      </c>
      <c r="Y9" s="74">
        <v>68984.82620400003</v>
      </c>
      <c r="Z9" s="74">
        <v>47038.79974721297</v>
      </c>
      <c r="AA9" s="74">
        <v>555691.9166449674</v>
      </c>
      <c r="AB9" s="74">
        <v>452809.30532959435</v>
      </c>
      <c r="AC9" s="74">
        <v>253266.26915068494</v>
      </c>
      <c r="AD9" s="74">
        <v>223733.170531</v>
      </c>
      <c r="AE9" s="74">
        <v>1117564.0613741563</v>
      </c>
      <c r="AF9" s="74">
        <v>372389.3839108926</v>
      </c>
      <c r="AG9" s="74">
        <v>0</v>
      </c>
      <c r="AH9" s="74">
        <v>0</v>
      </c>
      <c r="AI9" s="74">
        <v>151081.44</v>
      </c>
      <c r="AJ9" s="74">
        <v>75147.85345131179</v>
      </c>
      <c r="AK9" s="74">
        <v>0</v>
      </c>
      <c r="AL9" s="74">
        <v>0</v>
      </c>
      <c r="AM9" s="35">
        <f t="shared" si="0"/>
        <v>33684425.50319378</v>
      </c>
      <c r="AN9" s="35">
        <f t="shared" si="1"/>
        <v>6303422.116628895</v>
      </c>
    </row>
    <row r="10" spans="1:40" ht="45" customHeight="1">
      <c r="A10" s="37">
        <v>6</v>
      </c>
      <c r="B10" s="3" t="s">
        <v>46</v>
      </c>
      <c r="C10" s="74">
        <v>791487</v>
      </c>
      <c r="D10" s="74">
        <v>0</v>
      </c>
      <c r="E10" s="74">
        <v>19016.9</v>
      </c>
      <c r="F10" s="74">
        <v>17115.21</v>
      </c>
      <c r="G10" s="74">
        <v>176580</v>
      </c>
      <c r="H10" s="74">
        <v>0</v>
      </c>
      <c r="I10" s="74">
        <v>29614184</v>
      </c>
      <c r="J10" s="74">
        <v>0</v>
      </c>
      <c r="K10" s="74">
        <v>292817</v>
      </c>
      <c r="L10" s="74">
        <v>40652.88</v>
      </c>
      <c r="M10" s="74">
        <v>23920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35">
        <f t="shared" si="0"/>
        <v>30918004.9</v>
      </c>
      <c r="AN10" s="35">
        <f t="shared" si="1"/>
        <v>57768.09</v>
      </c>
    </row>
    <row r="11" spans="1:40" ht="45" customHeight="1">
      <c r="A11" s="34">
        <v>7</v>
      </c>
      <c r="B11" s="3" t="s">
        <v>47</v>
      </c>
      <c r="C11" s="74">
        <v>0</v>
      </c>
      <c r="D11" s="74">
        <v>0</v>
      </c>
      <c r="E11" s="74">
        <v>8167.41</v>
      </c>
      <c r="F11" s="74">
        <v>0</v>
      </c>
      <c r="G11" s="74">
        <v>62210.64</v>
      </c>
      <c r="H11" s="74">
        <v>719.87</v>
      </c>
      <c r="I11" s="74">
        <v>8555409.537599998</v>
      </c>
      <c r="J11" s="74">
        <v>0</v>
      </c>
      <c r="K11" s="74">
        <v>173134.42000000004</v>
      </c>
      <c r="L11" s="74">
        <v>0</v>
      </c>
      <c r="M11" s="74">
        <v>35499.85</v>
      </c>
      <c r="N11" s="74">
        <v>0</v>
      </c>
      <c r="O11" s="74">
        <v>0</v>
      </c>
      <c r="P11" s="74">
        <v>0</v>
      </c>
      <c r="Q11" s="74">
        <v>51402.42</v>
      </c>
      <c r="R11" s="74">
        <v>44964.9</v>
      </c>
      <c r="S11" s="74">
        <v>14578.49</v>
      </c>
      <c r="T11" s="74">
        <v>12761.25</v>
      </c>
      <c r="U11" s="74">
        <v>0</v>
      </c>
      <c r="V11" s="74">
        <v>0</v>
      </c>
      <c r="W11" s="74">
        <v>0</v>
      </c>
      <c r="X11" s="74">
        <v>0</v>
      </c>
      <c r="Y11" s="74">
        <v>4630.52</v>
      </c>
      <c r="Z11" s="74">
        <v>0</v>
      </c>
      <c r="AA11" s="74">
        <v>58074.76000000003</v>
      </c>
      <c r="AB11" s="74">
        <v>4797.55</v>
      </c>
      <c r="AC11" s="74">
        <v>6374</v>
      </c>
      <c r="AD11" s="74">
        <v>0</v>
      </c>
      <c r="AE11" s="74">
        <v>5618801.419999999</v>
      </c>
      <c r="AF11" s="74">
        <v>890742.9500000002</v>
      </c>
      <c r="AG11" s="74">
        <v>0</v>
      </c>
      <c r="AH11" s="74">
        <v>0</v>
      </c>
      <c r="AI11" s="74">
        <v>281278.82999999996</v>
      </c>
      <c r="AJ11" s="74">
        <v>37831.26</v>
      </c>
      <c r="AK11" s="74">
        <v>0</v>
      </c>
      <c r="AL11" s="74">
        <v>0</v>
      </c>
      <c r="AM11" s="35">
        <f t="shared" si="0"/>
        <v>14869562.297599996</v>
      </c>
      <c r="AN11" s="35">
        <f t="shared" si="1"/>
        <v>991817.7800000003</v>
      </c>
    </row>
    <row r="12" spans="1:40" ht="45" customHeight="1">
      <c r="A12" s="34">
        <v>8</v>
      </c>
      <c r="B12" s="3" t="s">
        <v>45</v>
      </c>
      <c r="C12" s="74">
        <v>3333.93</v>
      </c>
      <c r="D12" s="74">
        <v>2510.92</v>
      </c>
      <c r="E12" s="74">
        <v>1430</v>
      </c>
      <c r="F12" s="74">
        <v>715</v>
      </c>
      <c r="G12" s="74">
        <v>12060.150000000001</v>
      </c>
      <c r="H12" s="74">
        <v>11111.640000000001</v>
      </c>
      <c r="I12" s="74">
        <v>10627306.22</v>
      </c>
      <c r="J12" s="74">
        <v>0</v>
      </c>
      <c r="K12" s="74">
        <v>52818.38</v>
      </c>
      <c r="L12" s="74">
        <v>41200.33</v>
      </c>
      <c r="M12" s="74">
        <v>3733.54</v>
      </c>
      <c r="N12" s="74">
        <v>3392.41</v>
      </c>
      <c r="O12" s="74">
        <v>64888.2</v>
      </c>
      <c r="P12" s="74">
        <v>54073.49</v>
      </c>
      <c r="Q12" s="74">
        <v>0</v>
      </c>
      <c r="R12" s="74">
        <v>0</v>
      </c>
      <c r="S12" s="74">
        <v>130141.75</v>
      </c>
      <c r="T12" s="74">
        <v>128598.56</v>
      </c>
      <c r="U12" s="74">
        <v>0</v>
      </c>
      <c r="V12" s="74">
        <v>0</v>
      </c>
      <c r="W12" s="74">
        <v>0</v>
      </c>
      <c r="X12" s="74">
        <v>0</v>
      </c>
      <c r="Y12" s="74">
        <v>75913</v>
      </c>
      <c r="Z12" s="74">
        <v>11360.86</v>
      </c>
      <c r="AA12" s="74">
        <v>42602.63</v>
      </c>
      <c r="AB12" s="74">
        <v>35564.11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35">
        <f t="shared" si="0"/>
        <v>11014227.8</v>
      </c>
      <c r="AN12" s="35">
        <f t="shared" si="1"/>
        <v>288527.32</v>
      </c>
    </row>
    <row r="13" spans="1:40" ht="45" customHeight="1">
      <c r="A13" s="34">
        <v>9</v>
      </c>
      <c r="B13" s="3" t="s">
        <v>48</v>
      </c>
      <c r="C13" s="74">
        <v>208630.8967123297</v>
      </c>
      <c r="D13" s="74">
        <v>0</v>
      </c>
      <c r="E13" s="74">
        <v>108896.25643835613</v>
      </c>
      <c r="F13" s="74">
        <v>0</v>
      </c>
      <c r="G13" s="74">
        <v>94630.74794520547</v>
      </c>
      <c r="H13" s="74">
        <v>0</v>
      </c>
      <c r="I13" s="74">
        <v>7913366.637287435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35">
        <f t="shared" si="0"/>
        <v>8325524.5383833265</v>
      </c>
      <c r="AN13" s="35">
        <f t="shared" si="1"/>
        <v>0</v>
      </c>
    </row>
    <row r="14" spans="1:40" ht="45" customHeight="1">
      <c r="A14" s="37">
        <v>10</v>
      </c>
      <c r="B14" s="3" t="s">
        <v>50</v>
      </c>
      <c r="C14" s="74">
        <v>27447.928593300334</v>
      </c>
      <c r="D14" s="74">
        <v>0</v>
      </c>
      <c r="E14" s="74">
        <v>24699.2322413794</v>
      </c>
      <c r="F14" s="74">
        <v>12349.595549568949</v>
      </c>
      <c r="G14" s="74">
        <v>59936.58526575343</v>
      </c>
      <c r="H14" s="74">
        <v>41955.9526860274</v>
      </c>
      <c r="I14" s="74">
        <v>1196901.8537766838</v>
      </c>
      <c r="J14" s="74">
        <v>82431.39359824</v>
      </c>
      <c r="K14" s="74">
        <v>1351352.4883396933</v>
      </c>
      <c r="L14" s="74">
        <v>945947.4578377854</v>
      </c>
      <c r="M14" s="74">
        <v>141005.0516246933</v>
      </c>
      <c r="N14" s="74">
        <v>101706.11443728529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45782.378928</v>
      </c>
      <c r="V14" s="74">
        <v>39565.073182487984</v>
      </c>
      <c r="W14" s="74">
        <v>4193.6659098048</v>
      </c>
      <c r="X14" s="74">
        <v>3988.933357512014</v>
      </c>
      <c r="Y14" s="74">
        <v>96750.00999999998</v>
      </c>
      <c r="Z14" s="74">
        <v>79760.62408697703</v>
      </c>
      <c r="AA14" s="74">
        <v>1617584.186381373</v>
      </c>
      <c r="AB14" s="74">
        <v>1539667.344263046</v>
      </c>
      <c r="AC14" s="74">
        <v>0</v>
      </c>
      <c r="AD14" s="74">
        <v>0</v>
      </c>
      <c r="AE14" s="74">
        <v>150732.36000000002</v>
      </c>
      <c r="AF14" s="74">
        <v>72231</v>
      </c>
      <c r="AG14" s="74">
        <v>0</v>
      </c>
      <c r="AH14" s="74">
        <v>0</v>
      </c>
      <c r="AI14" s="74">
        <v>772849.4908131867</v>
      </c>
      <c r="AJ14" s="74">
        <v>722610.746132327</v>
      </c>
      <c r="AK14" s="74">
        <v>0</v>
      </c>
      <c r="AL14" s="74">
        <v>0</v>
      </c>
      <c r="AM14" s="35">
        <f t="shared" si="0"/>
        <v>5489235.231873869</v>
      </c>
      <c r="AN14" s="35">
        <f t="shared" si="1"/>
        <v>3642214.235131257</v>
      </c>
    </row>
    <row r="15" spans="1:40" ht="45" customHeight="1">
      <c r="A15" s="34">
        <v>11</v>
      </c>
      <c r="B15" s="3" t="s">
        <v>49</v>
      </c>
      <c r="C15" s="74">
        <v>489349</v>
      </c>
      <c r="D15" s="74">
        <v>16562.16</v>
      </c>
      <c r="E15" s="74">
        <v>2853.55</v>
      </c>
      <c r="F15" s="74">
        <v>0</v>
      </c>
      <c r="G15" s="74">
        <v>2561.45</v>
      </c>
      <c r="H15" s="74">
        <v>2032.54</v>
      </c>
      <c r="I15" s="74">
        <v>1757602.08</v>
      </c>
      <c r="J15" s="74">
        <v>0</v>
      </c>
      <c r="K15" s="74">
        <v>698859.2300000001</v>
      </c>
      <c r="L15" s="74">
        <v>524144.4225000001</v>
      </c>
      <c r="M15" s="74">
        <v>7174.13</v>
      </c>
      <c r="N15" s="74">
        <v>5383.5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16576.75</v>
      </c>
      <c r="AB15" s="74">
        <v>14385.93</v>
      </c>
      <c r="AC15" s="74">
        <v>0</v>
      </c>
      <c r="AD15" s="74">
        <v>0</v>
      </c>
      <c r="AE15" s="74">
        <v>463787.89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35">
        <f t="shared" si="0"/>
        <v>3438764.08</v>
      </c>
      <c r="AN15" s="35">
        <f t="shared" si="1"/>
        <v>562508.5525000001</v>
      </c>
    </row>
    <row r="16" spans="1:40" ht="45" customHeight="1">
      <c r="A16" s="34">
        <v>12</v>
      </c>
      <c r="B16" s="3" t="s">
        <v>51</v>
      </c>
      <c r="C16" s="74">
        <v>0</v>
      </c>
      <c r="D16" s="74">
        <v>0</v>
      </c>
      <c r="E16" s="74">
        <v>0</v>
      </c>
      <c r="F16" s="74">
        <v>0</v>
      </c>
      <c r="G16" s="74">
        <v>101.63</v>
      </c>
      <c r="H16" s="74">
        <v>0</v>
      </c>
      <c r="I16" s="74">
        <v>2255</v>
      </c>
      <c r="J16" s="74">
        <v>0</v>
      </c>
      <c r="K16" s="74">
        <v>17295.35</v>
      </c>
      <c r="L16" s="74">
        <v>0</v>
      </c>
      <c r="M16" s="74">
        <v>207.63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13739</v>
      </c>
      <c r="Z16" s="74">
        <v>0</v>
      </c>
      <c r="AA16" s="74">
        <v>26116</v>
      </c>
      <c r="AB16" s="74">
        <v>9582</v>
      </c>
      <c r="AC16" s="74">
        <v>0</v>
      </c>
      <c r="AD16" s="74">
        <v>0</v>
      </c>
      <c r="AE16" s="74">
        <v>2818485</v>
      </c>
      <c r="AF16" s="74">
        <v>399394</v>
      </c>
      <c r="AG16" s="74">
        <v>0</v>
      </c>
      <c r="AH16" s="74">
        <v>0</v>
      </c>
      <c r="AI16" s="74">
        <v>24447</v>
      </c>
      <c r="AJ16" s="74">
        <v>0</v>
      </c>
      <c r="AK16" s="74">
        <v>0</v>
      </c>
      <c r="AL16" s="74">
        <v>0</v>
      </c>
      <c r="AM16" s="35">
        <f t="shared" si="0"/>
        <v>2902646.61</v>
      </c>
      <c r="AN16" s="35">
        <f t="shared" si="1"/>
        <v>408976</v>
      </c>
    </row>
    <row r="17" spans="1:40" ht="45" customHeight="1">
      <c r="A17" s="34">
        <v>13</v>
      </c>
      <c r="B17" s="3" t="s">
        <v>52</v>
      </c>
      <c r="C17" s="74">
        <v>0</v>
      </c>
      <c r="D17" s="74">
        <v>0</v>
      </c>
      <c r="E17" s="74">
        <v>0</v>
      </c>
      <c r="F17" s="74">
        <v>0</v>
      </c>
      <c r="G17" s="74">
        <v>5532</v>
      </c>
      <c r="H17" s="74">
        <v>3048</v>
      </c>
      <c r="I17" s="74">
        <v>1298912</v>
      </c>
      <c r="J17" s="74">
        <v>0</v>
      </c>
      <c r="K17" s="74">
        <v>600536.53</v>
      </c>
      <c r="L17" s="74">
        <v>367551</v>
      </c>
      <c r="M17" s="74">
        <v>16795</v>
      </c>
      <c r="N17" s="74">
        <v>8958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44885.63</v>
      </c>
      <c r="Z17" s="74">
        <v>14109</v>
      </c>
      <c r="AA17" s="74">
        <v>6328.53</v>
      </c>
      <c r="AB17" s="74">
        <v>4258</v>
      </c>
      <c r="AC17" s="74">
        <v>0</v>
      </c>
      <c r="AD17" s="74">
        <v>0</v>
      </c>
      <c r="AE17" s="74">
        <v>3018</v>
      </c>
      <c r="AF17" s="74">
        <v>0</v>
      </c>
      <c r="AG17" s="74">
        <v>0</v>
      </c>
      <c r="AH17" s="74">
        <v>0</v>
      </c>
      <c r="AI17" s="74">
        <v>81210.79999999999</v>
      </c>
      <c r="AJ17" s="74">
        <v>0</v>
      </c>
      <c r="AK17" s="74">
        <v>0</v>
      </c>
      <c r="AL17" s="74">
        <v>0</v>
      </c>
      <c r="AM17" s="35">
        <f t="shared" si="0"/>
        <v>2057218.49</v>
      </c>
      <c r="AN17" s="35">
        <f t="shared" si="1"/>
        <v>397924</v>
      </c>
    </row>
    <row r="18" spans="1:40" ht="45" customHeight="1">
      <c r="A18" s="34">
        <v>14</v>
      </c>
      <c r="B18" s="3" t="s">
        <v>53</v>
      </c>
      <c r="C18" s="74">
        <v>0</v>
      </c>
      <c r="D18" s="74">
        <v>0</v>
      </c>
      <c r="E18" s="74">
        <v>219752.04389799995</v>
      </c>
      <c r="F18" s="74">
        <v>3362.206271639395</v>
      </c>
      <c r="G18" s="74">
        <v>39640.137817999996</v>
      </c>
      <c r="H18" s="74">
        <v>2370.6235466153994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144556.8409</v>
      </c>
      <c r="AB18" s="74">
        <v>144556.8409</v>
      </c>
      <c r="AC18" s="74">
        <v>400558.32</v>
      </c>
      <c r="AD18" s="74">
        <v>99312.37</v>
      </c>
      <c r="AE18" s="74">
        <v>0</v>
      </c>
      <c r="AF18" s="74">
        <v>0</v>
      </c>
      <c r="AG18" s="74">
        <v>0</v>
      </c>
      <c r="AH18" s="74">
        <v>0</v>
      </c>
      <c r="AI18" s="74">
        <v>202901.65139999997</v>
      </c>
      <c r="AJ18" s="74">
        <v>79521.36745</v>
      </c>
      <c r="AK18" s="74">
        <v>0</v>
      </c>
      <c r="AL18" s="74">
        <v>0</v>
      </c>
      <c r="AM18" s="35">
        <f t="shared" si="0"/>
        <v>1007408.994016</v>
      </c>
      <c r="AN18" s="35">
        <f t="shared" si="1"/>
        <v>329123.4081682548</v>
      </c>
    </row>
    <row r="19" spans="1:40" ht="45" customHeight="1">
      <c r="A19" s="34">
        <v>15</v>
      </c>
      <c r="B19" s="3" t="s">
        <v>54</v>
      </c>
      <c r="C19" s="74">
        <v>0</v>
      </c>
      <c r="D19" s="74">
        <v>0</v>
      </c>
      <c r="E19" s="74">
        <v>0</v>
      </c>
      <c r="F19" s="74">
        <v>0</v>
      </c>
      <c r="G19" s="74">
        <v>5630</v>
      </c>
      <c r="H19" s="74">
        <v>0</v>
      </c>
      <c r="I19" s="74">
        <v>0</v>
      </c>
      <c r="J19" s="74">
        <v>0</v>
      </c>
      <c r="K19" s="74">
        <v>134731</v>
      </c>
      <c r="L19" s="74">
        <v>0</v>
      </c>
      <c r="M19" s="74">
        <v>9869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64312</v>
      </c>
      <c r="Z19" s="74">
        <v>0</v>
      </c>
      <c r="AA19" s="74">
        <v>73667</v>
      </c>
      <c r="AB19" s="74">
        <v>0</v>
      </c>
      <c r="AC19" s="74">
        <v>0</v>
      </c>
      <c r="AD19" s="74">
        <v>0</v>
      </c>
      <c r="AE19" s="74">
        <v>612191</v>
      </c>
      <c r="AF19" s="74">
        <v>0</v>
      </c>
      <c r="AG19" s="74">
        <v>0</v>
      </c>
      <c r="AH19" s="74">
        <v>0</v>
      </c>
      <c r="AI19" s="74">
        <v>10700</v>
      </c>
      <c r="AJ19" s="74">
        <v>0</v>
      </c>
      <c r="AK19" s="74">
        <v>0</v>
      </c>
      <c r="AL19" s="74">
        <v>0</v>
      </c>
      <c r="AM19" s="35">
        <f t="shared" si="0"/>
        <v>911100</v>
      </c>
      <c r="AN19" s="35">
        <f t="shared" si="1"/>
        <v>0</v>
      </c>
    </row>
    <row r="20" spans="1:40" ht="45" customHeight="1">
      <c r="A20" s="34">
        <v>16</v>
      </c>
      <c r="B20" s="3" t="s">
        <v>55</v>
      </c>
      <c r="C20" s="74">
        <v>15856</v>
      </c>
      <c r="D20" s="74">
        <v>0</v>
      </c>
      <c r="E20" s="74">
        <v>25855</v>
      </c>
      <c r="F20" s="74">
        <v>0</v>
      </c>
      <c r="G20" s="74">
        <v>47096</v>
      </c>
      <c r="H20" s="74">
        <v>0</v>
      </c>
      <c r="I20" s="74">
        <v>495387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35">
        <f t="shared" si="0"/>
        <v>584194</v>
      </c>
      <c r="AN20" s="35">
        <f t="shared" si="1"/>
        <v>0</v>
      </c>
    </row>
    <row r="21" spans="1:40" ht="15">
      <c r="A21" s="18"/>
      <c r="B21" s="44" t="s">
        <v>27</v>
      </c>
      <c r="C21" s="2">
        <f aca="true" t="shared" si="2" ref="C21:AN21">SUM(C5:C20)</f>
        <v>10008393.5410257</v>
      </c>
      <c r="D21" s="2">
        <f t="shared" si="2"/>
        <v>3427526.64437756</v>
      </c>
      <c r="E21" s="2">
        <f t="shared" si="2"/>
        <v>2207029.882799407</v>
      </c>
      <c r="F21" s="2">
        <f t="shared" si="2"/>
        <v>33542.01182120834</v>
      </c>
      <c r="G21" s="2">
        <f t="shared" si="2"/>
        <v>3017069.141430349</v>
      </c>
      <c r="H21" s="2">
        <f t="shared" si="2"/>
        <v>381290.6893048268</v>
      </c>
      <c r="I21" s="2">
        <f t="shared" si="2"/>
        <v>245796218.86030692</v>
      </c>
      <c r="J21" s="2">
        <f t="shared" si="2"/>
        <v>268864.71521490085</v>
      </c>
      <c r="K21" s="2">
        <f t="shared" si="2"/>
        <v>27130498.76605757</v>
      </c>
      <c r="L21" s="2">
        <f t="shared" si="2"/>
        <v>3297719.8858517576</v>
      </c>
      <c r="M21" s="2">
        <f t="shared" si="2"/>
        <v>3522576.957221883</v>
      </c>
      <c r="N21" s="2">
        <f t="shared" si="2"/>
        <v>605670.6245999517</v>
      </c>
      <c r="O21" s="2">
        <f t="shared" si="2"/>
        <v>64888.2</v>
      </c>
      <c r="P21" s="2">
        <f t="shared" si="2"/>
        <v>54073.49</v>
      </c>
      <c r="Q21" s="2">
        <f t="shared" si="2"/>
        <v>6065223.525413173</v>
      </c>
      <c r="R21" s="2">
        <f t="shared" si="2"/>
        <v>5662357.768417938</v>
      </c>
      <c r="S21" s="2">
        <f t="shared" si="2"/>
        <v>2199157.335813768</v>
      </c>
      <c r="T21" s="2">
        <f t="shared" si="2"/>
        <v>1884273.3908428056</v>
      </c>
      <c r="U21" s="2">
        <f t="shared" si="2"/>
        <v>375076.80291800003</v>
      </c>
      <c r="V21" s="2">
        <f t="shared" si="2"/>
        <v>160744.550869888</v>
      </c>
      <c r="W21" s="2">
        <f t="shared" si="2"/>
        <v>35972.1759098048</v>
      </c>
      <c r="X21" s="2">
        <f t="shared" si="2"/>
        <v>3988.933357512014</v>
      </c>
      <c r="Y21" s="2">
        <f t="shared" si="2"/>
        <v>3072599.5654791966</v>
      </c>
      <c r="Z21" s="2">
        <f t="shared" si="2"/>
        <v>1149311.171442821</v>
      </c>
      <c r="AA21" s="2">
        <f t="shared" si="2"/>
        <v>35148135.15545097</v>
      </c>
      <c r="AB21" s="2">
        <f t="shared" si="2"/>
        <v>27545312.572127294</v>
      </c>
      <c r="AC21" s="2">
        <f t="shared" si="2"/>
        <v>1252413.679150685</v>
      </c>
      <c r="AD21" s="2">
        <f t="shared" si="2"/>
        <v>787321.483836</v>
      </c>
      <c r="AE21" s="2">
        <f t="shared" si="2"/>
        <v>14284271.122934915</v>
      </c>
      <c r="AF21" s="2">
        <f t="shared" si="2"/>
        <v>3634680.1885616416</v>
      </c>
      <c r="AG21" s="2">
        <f t="shared" si="2"/>
        <v>18011.79</v>
      </c>
      <c r="AH21" s="2">
        <f t="shared" si="2"/>
        <v>0</v>
      </c>
      <c r="AI21" s="2">
        <f t="shared" si="2"/>
        <v>7258447.241308896</v>
      </c>
      <c r="AJ21" s="2">
        <f t="shared" si="2"/>
        <v>4960879.351550115</v>
      </c>
      <c r="AK21" s="2">
        <f t="shared" si="2"/>
        <v>1176</v>
      </c>
      <c r="AL21" s="2">
        <f t="shared" si="2"/>
        <v>0</v>
      </c>
      <c r="AM21" s="2">
        <f t="shared" si="2"/>
        <v>361457159.74322116</v>
      </c>
      <c r="AN21" s="2">
        <f t="shared" si="2"/>
        <v>53857557.472176224</v>
      </c>
    </row>
    <row r="22" spans="3:40" s="39" customFormat="1" ht="12.7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</row>
    <row r="23" spans="2:40" ht="15">
      <c r="B23" s="48" t="s">
        <v>32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19"/>
    </row>
    <row r="24" spans="2:40" ht="12.75" customHeight="1">
      <c r="B24" s="86" t="s">
        <v>60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AM24" s="40"/>
      <c r="AN24" s="40"/>
    </row>
    <row r="25" spans="2:40" ht="17.25" customHeight="1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41"/>
      <c r="P25" s="41"/>
      <c r="Q25" s="40"/>
      <c r="R25" s="40"/>
      <c r="AN25" s="40"/>
    </row>
    <row r="26" spans="15:16" ht="12.75" customHeight="1">
      <c r="O26" s="41"/>
      <c r="P26" s="41"/>
    </row>
  </sheetData>
  <sheetProtection/>
  <mergeCells count="22">
    <mergeCell ref="A3:A4"/>
    <mergeCell ref="B3:B4"/>
    <mergeCell ref="C3:D3"/>
    <mergeCell ref="E3:F3"/>
    <mergeCell ref="G3:H3"/>
    <mergeCell ref="AI3:AJ3"/>
    <mergeCell ref="B24:N25"/>
    <mergeCell ref="O3:P3"/>
    <mergeCell ref="U3:V3"/>
    <mergeCell ref="W3:X3"/>
    <mergeCell ref="Q3:R3"/>
    <mergeCell ref="S3:T3"/>
    <mergeCell ref="I3:J3"/>
    <mergeCell ref="K3:L3"/>
    <mergeCell ref="M3:N3"/>
    <mergeCell ref="AM3:AN3"/>
    <mergeCell ref="Y3:Z3"/>
    <mergeCell ref="AA3:AB3"/>
    <mergeCell ref="AC3:AD3"/>
    <mergeCell ref="AE3:AF3"/>
    <mergeCell ref="AG3:AH3"/>
    <mergeCell ref="AK3:AL3"/>
  </mergeCells>
  <printOptions/>
  <pageMargins left="0.31" right="0.15748031496063" top="0.26" bottom="0.38" header="0.17" footer="0.15748031496063"/>
  <pageSetup horizontalDpi="600" verticalDpi="600" orientation="landscape" scale="58" r:id="rId1"/>
  <headerFooter alignWithMargins="0">
    <oddFooter>&amp;CPage &amp;P of &amp;N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Q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38" customWidth="1"/>
    <col min="2" max="2" width="29.8515625" style="38" customWidth="1"/>
    <col min="3" max="3" width="15.57421875" style="38" customWidth="1"/>
    <col min="4" max="4" width="12.7109375" style="38" customWidth="1"/>
    <col min="5" max="5" width="14.7109375" style="38" customWidth="1"/>
    <col min="6" max="6" width="12.7109375" style="38" customWidth="1"/>
    <col min="7" max="8" width="13.421875" style="38" customWidth="1"/>
    <col min="9" max="28" width="12.7109375" style="38" customWidth="1"/>
    <col min="29" max="29" width="14.57421875" style="38" customWidth="1"/>
    <col min="30" max="38" width="12.7109375" style="38" customWidth="1"/>
    <col min="39" max="39" width="15.421875" style="38" customWidth="1"/>
    <col min="40" max="40" width="14.140625" style="38" customWidth="1"/>
    <col min="41" max="41" width="12.00390625" style="38" customWidth="1"/>
    <col min="42" max="42" width="12.28125" style="38" customWidth="1"/>
    <col min="43" max="43" width="9.7109375" style="38" bestFit="1" customWidth="1"/>
    <col min="44" max="16384" width="9.140625" style="38" customWidth="1"/>
  </cols>
  <sheetData>
    <row r="1" ht="17.25" customHeight="1">
      <c r="A1" s="42" t="s">
        <v>67</v>
      </c>
    </row>
    <row r="2" spans="1:38" ht="19.5" customHeight="1">
      <c r="A2" s="32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s="32" customFormat="1" ht="89.25" customHeight="1">
      <c r="A3" s="92" t="s">
        <v>25</v>
      </c>
      <c r="B3" s="92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0" t="s">
        <v>8</v>
      </c>
      <c r="AB3" s="81"/>
      <c r="AC3" s="82" t="s">
        <v>9</v>
      </c>
      <c r="AD3" s="83"/>
      <c r="AE3" s="82" t="s">
        <v>10</v>
      </c>
      <c r="AF3" s="83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s="32" customFormat="1" ht="45">
      <c r="A4" s="88"/>
      <c r="B4" s="88"/>
      <c r="C4" s="46" t="s">
        <v>30</v>
      </c>
      <c r="D4" s="46" t="s">
        <v>31</v>
      </c>
      <c r="E4" s="33" t="s">
        <v>28</v>
      </c>
      <c r="F4" s="33" t="s">
        <v>29</v>
      </c>
      <c r="G4" s="33" t="s">
        <v>28</v>
      </c>
      <c r="H4" s="33" t="s">
        <v>29</v>
      </c>
      <c r="I4" s="33" t="s">
        <v>28</v>
      </c>
      <c r="J4" s="33" t="s">
        <v>29</v>
      </c>
      <c r="K4" s="33" t="s">
        <v>28</v>
      </c>
      <c r="L4" s="33" t="s">
        <v>29</v>
      </c>
      <c r="M4" s="33" t="s">
        <v>28</v>
      </c>
      <c r="N4" s="33" t="s">
        <v>29</v>
      </c>
      <c r="O4" s="33" t="s">
        <v>28</v>
      </c>
      <c r="P4" s="33" t="s">
        <v>29</v>
      </c>
      <c r="Q4" s="33" t="s">
        <v>28</v>
      </c>
      <c r="R4" s="33" t="s">
        <v>29</v>
      </c>
      <c r="S4" s="33" t="s">
        <v>28</v>
      </c>
      <c r="T4" s="33" t="s">
        <v>29</v>
      </c>
      <c r="U4" s="33" t="s">
        <v>28</v>
      </c>
      <c r="V4" s="33" t="s">
        <v>29</v>
      </c>
      <c r="W4" s="33" t="s">
        <v>28</v>
      </c>
      <c r="X4" s="33" t="s">
        <v>29</v>
      </c>
      <c r="Y4" s="33" t="s">
        <v>28</v>
      </c>
      <c r="Z4" s="33" t="s">
        <v>29</v>
      </c>
      <c r="AA4" s="33" t="s">
        <v>28</v>
      </c>
      <c r="AB4" s="33" t="s">
        <v>29</v>
      </c>
      <c r="AC4" s="33" t="s">
        <v>28</v>
      </c>
      <c r="AD4" s="33" t="s">
        <v>29</v>
      </c>
      <c r="AE4" s="33" t="s">
        <v>28</v>
      </c>
      <c r="AF4" s="33" t="s">
        <v>29</v>
      </c>
      <c r="AG4" s="33" t="s">
        <v>28</v>
      </c>
      <c r="AH4" s="33" t="s">
        <v>29</v>
      </c>
      <c r="AI4" s="33" t="s">
        <v>28</v>
      </c>
      <c r="AJ4" s="33" t="s">
        <v>29</v>
      </c>
      <c r="AK4" s="33" t="s">
        <v>28</v>
      </c>
      <c r="AL4" s="33" t="s">
        <v>29</v>
      </c>
      <c r="AM4" s="33" t="s">
        <v>28</v>
      </c>
      <c r="AN4" s="33" t="s">
        <v>29</v>
      </c>
    </row>
    <row r="5" spans="1:43" ht="45" customHeight="1">
      <c r="A5" s="34">
        <v>1</v>
      </c>
      <c r="B5" s="3" t="s">
        <v>41</v>
      </c>
      <c r="C5" s="74">
        <v>1716339.2000000002</v>
      </c>
      <c r="D5" s="74">
        <v>1524982.35</v>
      </c>
      <c r="E5" s="74">
        <v>368555.68000000005</v>
      </c>
      <c r="F5" s="74">
        <v>368555.68000000005</v>
      </c>
      <c r="G5" s="74">
        <v>403120.74</v>
      </c>
      <c r="H5" s="74">
        <v>403120.74</v>
      </c>
      <c r="I5" s="74">
        <v>51673928.400000006</v>
      </c>
      <c r="J5" s="74">
        <v>51595349.800000004</v>
      </c>
      <c r="K5" s="74">
        <v>2287037.2899999996</v>
      </c>
      <c r="L5" s="74">
        <v>2287037.2899999996</v>
      </c>
      <c r="M5" s="74">
        <v>312063.42</v>
      </c>
      <c r="N5" s="74">
        <v>295379.26</v>
      </c>
      <c r="O5" s="74">
        <v>0</v>
      </c>
      <c r="P5" s="74">
        <v>0</v>
      </c>
      <c r="Q5" s="74">
        <v>612875.07</v>
      </c>
      <c r="R5" s="74">
        <v>33903.55999999998</v>
      </c>
      <c r="S5" s="74">
        <v>919630.5999999999</v>
      </c>
      <c r="T5" s="74">
        <v>203222.05999999988</v>
      </c>
      <c r="U5" s="74">
        <v>1436.44</v>
      </c>
      <c r="V5" s="74">
        <v>1436.44</v>
      </c>
      <c r="W5" s="74">
        <v>0</v>
      </c>
      <c r="X5" s="74">
        <v>0</v>
      </c>
      <c r="Y5" s="74">
        <v>442450.80000000005</v>
      </c>
      <c r="Z5" s="74">
        <v>278011.69000000006</v>
      </c>
      <c r="AA5" s="74">
        <v>3546384.4300000006</v>
      </c>
      <c r="AB5" s="74">
        <v>2014429.6400000008</v>
      </c>
      <c r="AC5" s="74">
        <v>0</v>
      </c>
      <c r="AD5" s="74">
        <v>0</v>
      </c>
      <c r="AE5" s="74">
        <v>430150.01</v>
      </c>
      <c r="AF5" s="74">
        <v>430150.01</v>
      </c>
      <c r="AG5" s="74">
        <v>13634.91</v>
      </c>
      <c r="AH5" s="74">
        <v>13634.91</v>
      </c>
      <c r="AI5" s="74">
        <v>614569.74</v>
      </c>
      <c r="AJ5" s="74">
        <v>438901.17000000004</v>
      </c>
      <c r="AK5" s="74">
        <v>0</v>
      </c>
      <c r="AL5" s="74">
        <v>0</v>
      </c>
      <c r="AM5" s="35">
        <f>C5+E5+G5+I5+K5+M5+O5+Q5+S5+U5+W5+Y5+AA5+AC5+AE5+AG5+AI5+AK5</f>
        <v>63342176.73</v>
      </c>
      <c r="AN5" s="35">
        <f>D5+F5+H5+J5+L5+N5+P5+R5+T5+V5+X5+Z5+AB5+AD5+AF5+AH5+AJ5+AL5</f>
        <v>59888114.6</v>
      </c>
      <c r="AO5" s="47"/>
      <c r="AP5" s="40"/>
      <c r="AQ5" s="40"/>
    </row>
    <row r="6" spans="1:43" ht="45" customHeight="1">
      <c r="A6" s="37">
        <v>2</v>
      </c>
      <c r="B6" s="3" t="s">
        <v>40</v>
      </c>
      <c r="C6" s="74">
        <v>2388505.0770761687</v>
      </c>
      <c r="D6" s="74">
        <v>950240.575881266</v>
      </c>
      <c r="E6" s="74">
        <v>814147.6304548655</v>
      </c>
      <c r="F6" s="74">
        <v>814147.6304548655</v>
      </c>
      <c r="G6" s="74">
        <v>838978.6133996241</v>
      </c>
      <c r="H6" s="74">
        <v>724627.8772365802</v>
      </c>
      <c r="I6" s="74">
        <v>30461768.10492107</v>
      </c>
      <c r="J6" s="74">
        <v>28921855.300378177</v>
      </c>
      <c r="K6" s="74">
        <v>10944651.860687267</v>
      </c>
      <c r="L6" s="74">
        <v>10492608.940314036</v>
      </c>
      <c r="M6" s="74">
        <v>1358196.043903423</v>
      </c>
      <c r="N6" s="74">
        <v>1272409.4846927081</v>
      </c>
      <c r="O6" s="74">
        <v>0</v>
      </c>
      <c r="P6" s="74">
        <v>0</v>
      </c>
      <c r="Q6" s="74">
        <v>1535372.326535447</v>
      </c>
      <c r="R6" s="74">
        <v>5542.416268068831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1288789.6922188872</v>
      </c>
      <c r="Z6" s="74">
        <v>1054447.487740884</v>
      </c>
      <c r="AA6" s="74">
        <v>7191669.198755483</v>
      </c>
      <c r="AB6" s="74">
        <v>3799294.2663516407</v>
      </c>
      <c r="AC6" s="74">
        <v>0</v>
      </c>
      <c r="AD6" s="74">
        <v>0</v>
      </c>
      <c r="AE6" s="74">
        <v>1001849.7589280664</v>
      </c>
      <c r="AF6" s="74">
        <v>633878.0813128572</v>
      </c>
      <c r="AG6" s="74">
        <v>0</v>
      </c>
      <c r="AH6" s="74">
        <v>0</v>
      </c>
      <c r="AI6" s="74">
        <v>2638844.2723209322</v>
      </c>
      <c r="AJ6" s="74">
        <v>719379.0351091046</v>
      </c>
      <c r="AK6" s="74">
        <v>1176</v>
      </c>
      <c r="AL6" s="74">
        <v>1176</v>
      </c>
      <c r="AM6" s="35">
        <f aca="true" t="shared" si="0" ref="AM6:AN17">C6+E6+G6+I6+K6+M6+O6+Q6+S6+U6+W6+Y6+AA6+AC6+AE6+AG6+AI6+AK6</f>
        <v>60463948.57920123</v>
      </c>
      <c r="AN6" s="35">
        <f t="shared" si="0"/>
        <v>49389607.095740184</v>
      </c>
      <c r="AO6" s="40"/>
      <c r="AP6" s="40"/>
      <c r="AQ6" s="40"/>
    </row>
    <row r="7" spans="1:42" ht="45" customHeight="1">
      <c r="A7" s="34">
        <v>3</v>
      </c>
      <c r="B7" s="3" t="s">
        <v>42</v>
      </c>
      <c r="C7" s="74">
        <v>2608408.9129130105</v>
      </c>
      <c r="D7" s="74">
        <v>1319931.4229215747</v>
      </c>
      <c r="E7" s="74">
        <v>327482.8057586117</v>
      </c>
      <c r="F7" s="74">
        <v>327482.8057586117</v>
      </c>
      <c r="G7" s="74">
        <v>424017.16396789986</v>
      </c>
      <c r="H7" s="74">
        <v>355244.59964360145</v>
      </c>
      <c r="I7" s="74">
        <v>42060329.16457466</v>
      </c>
      <c r="J7" s="74">
        <v>41949703.56987385</v>
      </c>
      <c r="K7" s="74">
        <v>6184520.863882434</v>
      </c>
      <c r="L7" s="74">
        <v>5978505.302505884</v>
      </c>
      <c r="M7" s="74">
        <v>925034.3534642714</v>
      </c>
      <c r="N7" s="74">
        <v>859225.8047911348</v>
      </c>
      <c r="O7" s="74">
        <v>0</v>
      </c>
      <c r="P7" s="74">
        <v>0</v>
      </c>
      <c r="Q7" s="74">
        <v>43217.744676</v>
      </c>
      <c r="R7" s="74">
        <v>4748.214959100005</v>
      </c>
      <c r="S7" s="74">
        <v>0</v>
      </c>
      <c r="T7" s="74">
        <v>0</v>
      </c>
      <c r="U7" s="74">
        <v>237090.44121332542</v>
      </c>
      <c r="V7" s="74">
        <v>187513.82872312318</v>
      </c>
      <c r="W7" s="74">
        <v>0</v>
      </c>
      <c r="X7" s="74">
        <v>0</v>
      </c>
      <c r="Y7" s="74">
        <v>553130.2670396974</v>
      </c>
      <c r="Z7" s="74">
        <v>360452.0441152452</v>
      </c>
      <c r="AA7" s="74">
        <v>3423292.7229859624</v>
      </c>
      <c r="AB7" s="74">
        <v>630808.9266316956</v>
      </c>
      <c r="AC7" s="74">
        <v>426869.72683091223</v>
      </c>
      <c r="AD7" s="74">
        <v>91408.99348778004</v>
      </c>
      <c r="AE7" s="74">
        <v>1036096.7474925754</v>
      </c>
      <c r="AF7" s="74">
        <v>512388.29643983947</v>
      </c>
      <c r="AG7" s="74">
        <v>0</v>
      </c>
      <c r="AH7" s="74">
        <v>0</v>
      </c>
      <c r="AI7" s="74">
        <v>714314.7573872933</v>
      </c>
      <c r="AJ7" s="74">
        <v>212902.86486864192</v>
      </c>
      <c r="AK7" s="74">
        <v>0</v>
      </c>
      <c r="AL7" s="74">
        <v>0</v>
      </c>
      <c r="AM7" s="35">
        <f t="shared" si="0"/>
        <v>58963805.67218665</v>
      </c>
      <c r="AN7" s="35">
        <f t="shared" si="0"/>
        <v>52790316.674720086</v>
      </c>
      <c r="AO7" s="40"/>
      <c r="AP7" s="40"/>
    </row>
    <row r="8" spans="1:42" ht="45" customHeight="1">
      <c r="A8" s="34">
        <v>4</v>
      </c>
      <c r="B8" s="3" t="s">
        <v>44</v>
      </c>
      <c r="C8" s="74">
        <v>39610</v>
      </c>
      <c r="D8" s="74">
        <v>39610</v>
      </c>
      <c r="E8" s="74">
        <v>155133</v>
      </c>
      <c r="F8" s="74">
        <v>155133</v>
      </c>
      <c r="G8" s="74">
        <v>355604.41000000003</v>
      </c>
      <c r="H8" s="74">
        <v>355549.41000000003</v>
      </c>
      <c r="I8" s="74">
        <v>29251518.15</v>
      </c>
      <c r="J8" s="74">
        <v>29251518.15</v>
      </c>
      <c r="K8" s="74">
        <v>1946345.0354868942</v>
      </c>
      <c r="L8" s="74">
        <v>1803692.257289605</v>
      </c>
      <c r="M8" s="74">
        <v>690202.3738630137</v>
      </c>
      <c r="N8" s="74">
        <v>522271.205179452</v>
      </c>
      <c r="O8" s="74">
        <v>0</v>
      </c>
      <c r="P8" s="74">
        <v>0</v>
      </c>
      <c r="Q8" s="74">
        <v>46328</v>
      </c>
      <c r="R8" s="74">
        <v>14632</v>
      </c>
      <c r="S8" s="74">
        <v>12971.840000000002</v>
      </c>
      <c r="T8" s="74">
        <v>9124</v>
      </c>
      <c r="U8" s="74">
        <v>234537.09999999998</v>
      </c>
      <c r="V8" s="74">
        <v>56162.734897637</v>
      </c>
      <c r="W8" s="74">
        <v>5310.93</v>
      </c>
      <c r="X8" s="74">
        <v>5310.93</v>
      </c>
      <c r="Y8" s="74">
        <v>255296.9947870859</v>
      </c>
      <c r="Z8" s="74">
        <v>230824.08</v>
      </c>
      <c r="AA8" s="74">
        <v>14199872.581631761</v>
      </c>
      <c r="AB8" s="74">
        <v>922373.9700000014</v>
      </c>
      <c r="AC8" s="74">
        <v>180636.497</v>
      </c>
      <c r="AD8" s="74">
        <v>58159.12</v>
      </c>
      <c r="AE8" s="74">
        <v>2315560.36</v>
      </c>
      <c r="AF8" s="74">
        <v>1235165.3599999999</v>
      </c>
      <c r="AG8" s="74">
        <v>0</v>
      </c>
      <c r="AH8" s="74">
        <v>0</v>
      </c>
      <c r="AI8" s="74">
        <v>1295060.387505228</v>
      </c>
      <c r="AJ8" s="74">
        <v>174370.76802822208</v>
      </c>
      <c r="AK8" s="74">
        <v>0</v>
      </c>
      <c r="AL8" s="74">
        <v>0</v>
      </c>
      <c r="AM8" s="35">
        <f t="shared" si="0"/>
        <v>50983987.660273984</v>
      </c>
      <c r="AN8" s="35">
        <f t="shared" si="0"/>
        <v>34833896.98539492</v>
      </c>
      <c r="AO8" s="40"/>
      <c r="AP8" s="40"/>
    </row>
    <row r="9" spans="1:42" ht="45" customHeight="1">
      <c r="A9" s="34">
        <v>5</v>
      </c>
      <c r="B9" s="3" t="s">
        <v>43</v>
      </c>
      <c r="C9" s="74">
        <v>548888.9426313883</v>
      </c>
      <c r="D9" s="74">
        <v>548888.9426313883</v>
      </c>
      <c r="E9" s="74">
        <v>123805.625978521</v>
      </c>
      <c r="F9" s="74">
        <v>123805.625978521</v>
      </c>
      <c r="G9" s="74">
        <v>191517.32030610286</v>
      </c>
      <c r="H9" s="74">
        <v>146481.9697010474</v>
      </c>
      <c r="I9" s="74">
        <v>34525717.55397223</v>
      </c>
      <c r="J9" s="74">
        <v>33777733.35982459</v>
      </c>
      <c r="K9" s="74">
        <v>984905.9554021803</v>
      </c>
      <c r="L9" s="74">
        <v>503122.55400782556</v>
      </c>
      <c r="M9" s="74">
        <v>110026.48710554201</v>
      </c>
      <c r="N9" s="74">
        <v>42171.633823782264</v>
      </c>
      <c r="O9" s="74">
        <v>0</v>
      </c>
      <c r="P9" s="74">
        <v>0</v>
      </c>
      <c r="Q9" s="74">
        <v>3377178.40034385</v>
      </c>
      <c r="R9" s="74">
        <v>303678.297157706</v>
      </c>
      <c r="S9" s="74">
        <v>1688262.4077337345</v>
      </c>
      <c r="T9" s="74">
        <v>111941.07150580763</v>
      </c>
      <c r="U9" s="74">
        <v>0</v>
      </c>
      <c r="V9" s="74">
        <v>0</v>
      </c>
      <c r="W9" s="74">
        <v>0</v>
      </c>
      <c r="X9" s="74">
        <v>0</v>
      </c>
      <c r="Y9" s="74">
        <v>72865.67934734248</v>
      </c>
      <c r="Z9" s="74">
        <v>23877.847338072388</v>
      </c>
      <c r="AA9" s="74">
        <v>645844.7076147229</v>
      </c>
      <c r="AB9" s="74">
        <v>67525.2257773962</v>
      </c>
      <c r="AC9" s="74">
        <v>352131.1803011441</v>
      </c>
      <c r="AD9" s="74">
        <v>61708.69393868612</v>
      </c>
      <c r="AE9" s="74">
        <v>1253735.7507665223</v>
      </c>
      <c r="AF9" s="74">
        <v>705371.6367085504</v>
      </c>
      <c r="AG9" s="74">
        <v>0</v>
      </c>
      <c r="AH9" s="74">
        <v>0</v>
      </c>
      <c r="AI9" s="74">
        <v>153621.84464336373</v>
      </c>
      <c r="AJ9" s="74">
        <v>75486.61925190224</v>
      </c>
      <c r="AK9" s="74">
        <v>0</v>
      </c>
      <c r="AL9" s="74">
        <v>0</v>
      </c>
      <c r="AM9" s="35">
        <f t="shared" si="0"/>
        <v>44028501.85614664</v>
      </c>
      <c r="AN9" s="35">
        <f t="shared" si="0"/>
        <v>36491793.47764528</v>
      </c>
      <c r="AO9" s="40"/>
      <c r="AP9" s="40"/>
    </row>
    <row r="10" spans="1:42" ht="45" customHeight="1">
      <c r="A10" s="37">
        <v>6</v>
      </c>
      <c r="B10" s="3" t="s">
        <v>46</v>
      </c>
      <c r="C10" s="74">
        <v>518656</v>
      </c>
      <c r="D10" s="74">
        <v>518656</v>
      </c>
      <c r="E10" s="74">
        <v>15905.33</v>
      </c>
      <c r="F10" s="74">
        <v>1590.53</v>
      </c>
      <c r="G10" s="74">
        <v>219188</v>
      </c>
      <c r="H10" s="74">
        <v>219188</v>
      </c>
      <c r="I10" s="74">
        <v>17026811</v>
      </c>
      <c r="J10" s="74">
        <v>17026811</v>
      </c>
      <c r="K10" s="74">
        <v>292817</v>
      </c>
      <c r="L10" s="74">
        <v>252164.12</v>
      </c>
      <c r="M10" s="74">
        <v>23920</v>
      </c>
      <c r="N10" s="74">
        <v>23920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35">
        <f t="shared" si="0"/>
        <v>18097297.33</v>
      </c>
      <c r="AN10" s="35">
        <f t="shared" si="0"/>
        <v>18042329.650000002</v>
      </c>
      <c r="AO10" s="40"/>
      <c r="AP10" s="40"/>
    </row>
    <row r="11" spans="1:42" ht="45" customHeight="1">
      <c r="A11" s="34">
        <v>7</v>
      </c>
      <c r="B11" s="3" t="s">
        <v>47</v>
      </c>
      <c r="C11" s="74">
        <v>0</v>
      </c>
      <c r="D11" s="74">
        <v>0</v>
      </c>
      <c r="E11" s="74">
        <v>7416.410000000003</v>
      </c>
      <c r="F11" s="74">
        <v>7416.410000000003</v>
      </c>
      <c r="G11" s="74">
        <v>46859.50999999999</v>
      </c>
      <c r="H11" s="74">
        <v>46216.55999999999</v>
      </c>
      <c r="I11" s="74">
        <v>6017778.37</v>
      </c>
      <c r="J11" s="74">
        <v>6017778.37</v>
      </c>
      <c r="K11" s="74">
        <v>85483.32999999993</v>
      </c>
      <c r="L11" s="74">
        <v>85483.32999999993</v>
      </c>
      <c r="M11" s="74">
        <v>247106.26000000123</v>
      </c>
      <c r="N11" s="74">
        <v>247106.26000000123</v>
      </c>
      <c r="O11" s="74">
        <v>0</v>
      </c>
      <c r="P11" s="74">
        <v>0</v>
      </c>
      <c r="Q11" s="74">
        <v>45910.1</v>
      </c>
      <c r="R11" s="74">
        <v>5749.669999999998</v>
      </c>
      <c r="S11" s="74">
        <v>13020.79</v>
      </c>
      <c r="T11" s="74">
        <v>1623.0700000000015</v>
      </c>
      <c r="U11" s="74">
        <v>0</v>
      </c>
      <c r="V11" s="74">
        <v>0</v>
      </c>
      <c r="W11" s="74">
        <v>0</v>
      </c>
      <c r="X11" s="74">
        <v>0</v>
      </c>
      <c r="Y11" s="74">
        <v>4891.1900000000005</v>
      </c>
      <c r="Z11" s="74">
        <v>4891.1900000000005</v>
      </c>
      <c r="AA11" s="74">
        <v>56701.78999999998</v>
      </c>
      <c r="AB11" s="74">
        <v>52237.21999999998</v>
      </c>
      <c r="AC11" s="74">
        <v>3651.68</v>
      </c>
      <c r="AD11" s="74">
        <v>3651.68</v>
      </c>
      <c r="AE11" s="74">
        <v>7207137.677599995</v>
      </c>
      <c r="AF11" s="74">
        <v>6025475.447599997</v>
      </c>
      <c r="AG11" s="74">
        <v>0</v>
      </c>
      <c r="AH11" s="74">
        <v>0</v>
      </c>
      <c r="AI11" s="74">
        <v>272356.4299999996</v>
      </c>
      <c r="AJ11" s="74">
        <v>210658.21999999956</v>
      </c>
      <c r="AK11" s="74">
        <v>0</v>
      </c>
      <c r="AL11" s="74">
        <v>0</v>
      </c>
      <c r="AM11" s="35">
        <f t="shared" si="0"/>
        <v>14008313.537599996</v>
      </c>
      <c r="AN11" s="35">
        <f t="shared" si="0"/>
        <v>12708287.427599996</v>
      </c>
      <c r="AO11" s="40"/>
      <c r="AP11" s="40"/>
    </row>
    <row r="12" spans="1:42" ht="45" customHeight="1">
      <c r="A12" s="34">
        <v>8</v>
      </c>
      <c r="B12" s="3" t="s">
        <v>45</v>
      </c>
      <c r="C12" s="74">
        <v>8092.76</v>
      </c>
      <c r="D12" s="74">
        <v>392.22</v>
      </c>
      <c r="E12" s="74">
        <v>1424.28</v>
      </c>
      <c r="F12" s="74">
        <v>712.14</v>
      </c>
      <c r="G12" s="74">
        <v>13596.07783561644</v>
      </c>
      <c r="H12" s="74">
        <v>992.5501369863013</v>
      </c>
      <c r="I12" s="74">
        <v>10242424.75</v>
      </c>
      <c r="J12" s="74">
        <v>10242424.75</v>
      </c>
      <c r="K12" s="74">
        <v>48351.28</v>
      </c>
      <c r="L12" s="74">
        <v>7348.57</v>
      </c>
      <c r="M12" s="74">
        <v>4226.36</v>
      </c>
      <c r="N12" s="74">
        <v>233.22</v>
      </c>
      <c r="O12" s="74">
        <v>15644.28</v>
      </c>
      <c r="P12" s="74">
        <v>2607.38</v>
      </c>
      <c r="Q12" s="74">
        <v>0</v>
      </c>
      <c r="R12" s="74">
        <v>0</v>
      </c>
      <c r="S12" s="74">
        <v>69725.72</v>
      </c>
      <c r="T12" s="74">
        <v>1674.71</v>
      </c>
      <c r="U12" s="74">
        <v>0</v>
      </c>
      <c r="V12" s="74">
        <v>0</v>
      </c>
      <c r="W12" s="74">
        <v>0</v>
      </c>
      <c r="X12" s="74">
        <v>0</v>
      </c>
      <c r="Y12" s="74">
        <v>81403.64</v>
      </c>
      <c r="Z12" s="74">
        <v>66041.81</v>
      </c>
      <c r="AA12" s="74">
        <v>50865.15</v>
      </c>
      <c r="AB12" s="74">
        <v>5562.59</v>
      </c>
      <c r="AC12" s="74">
        <v>11410.96</v>
      </c>
      <c r="AD12" s="74">
        <v>1304.59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35">
        <f t="shared" si="0"/>
        <v>10547165.257835617</v>
      </c>
      <c r="AN12" s="35">
        <f t="shared" si="0"/>
        <v>10329294.53013699</v>
      </c>
      <c r="AO12" s="40"/>
      <c r="AP12" s="40"/>
    </row>
    <row r="13" spans="1:42" ht="45" customHeight="1">
      <c r="A13" s="34">
        <v>9</v>
      </c>
      <c r="B13" s="3" t="s">
        <v>48</v>
      </c>
      <c r="C13" s="74">
        <v>502953.9246575562</v>
      </c>
      <c r="D13" s="74">
        <v>502953.9246575562</v>
      </c>
      <c r="E13" s="74">
        <v>111720.4482191781</v>
      </c>
      <c r="F13" s="74">
        <v>111720.4482191781</v>
      </c>
      <c r="G13" s="74">
        <v>63535.3753424658</v>
      </c>
      <c r="H13" s="74">
        <v>63535.3753424658</v>
      </c>
      <c r="I13" s="74">
        <v>8828013.406575596</v>
      </c>
      <c r="J13" s="74">
        <v>8828013.406575596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35">
        <f t="shared" si="0"/>
        <v>9506223.154794795</v>
      </c>
      <c r="AN13" s="35">
        <f t="shared" si="0"/>
        <v>9506223.154794795</v>
      </c>
      <c r="AO13" s="40"/>
      <c r="AP13" s="40"/>
    </row>
    <row r="14" spans="1:42" ht="45" customHeight="1">
      <c r="A14" s="37">
        <v>10</v>
      </c>
      <c r="B14" s="3" t="s">
        <v>50</v>
      </c>
      <c r="C14" s="74">
        <v>19417.36</v>
      </c>
      <c r="D14" s="74">
        <v>19417.36</v>
      </c>
      <c r="E14" s="74">
        <v>15933.224978283199</v>
      </c>
      <c r="F14" s="74">
        <v>7966.430821739721</v>
      </c>
      <c r="G14" s="74">
        <v>45463.659999999996</v>
      </c>
      <c r="H14" s="74">
        <v>14949.830000000002</v>
      </c>
      <c r="I14" s="74">
        <v>1590392.22</v>
      </c>
      <c r="J14" s="74">
        <v>1510471.87</v>
      </c>
      <c r="K14" s="74">
        <v>1335046.1700000002</v>
      </c>
      <c r="L14" s="74">
        <v>400556.55000000005</v>
      </c>
      <c r="M14" s="74">
        <v>120212.86127035978</v>
      </c>
      <c r="N14" s="74">
        <v>32274.781226689778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1379.74292659726</v>
      </c>
      <c r="V14" s="74">
        <v>187.37000000000012</v>
      </c>
      <c r="W14" s="74">
        <v>126.38445207630905</v>
      </c>
      <c r="X14" s="74">
        <v>6.170022123892039</v>
      </c>
      <c r="Y14" s="74">
        <v>125845.37999999999</v>
      </c>
      <c r="Z14" s="74">
        <v>17626.03999999998</v>
      </c>
      <c r="AA14" s="74">
        <v>1146712.6796542932</v>
      </c>
      <c r="AB14" s="74">
        <v>104843.99161249146</v>
      </c>
      <c r="AC14" s="74">
        <v>0</v>
      </c>
      <c r="AD14" s="74">
        <v>0</v>
      </c>
      <c r="AE14" s="74">
        <v>69607.44000000002</v>
      </c>
      <c r="AF14" s="74">
        <v>67037.18000000001</v>
      </c>
      <c r="AG14" s="74">
        <v>0</v>
      </c>
      <c r="AH14" s="74">
        <v>0</v>
      </c>
      <c r="AI14" s="74">
        <v>418628.5687296401</v>
      </c>
      <c r="AJ14" s="74">
        <v>60136.61877331011</v>
      </c>
      <c r="AK14" s="74">
        <v>0</v>
      </c>
      <c r="AL14" s="74">
        <v>0</v>
      </c>
      <c r="AM14" s="35">
        <f t="shared" si="0"/>
        <v>4888765.69201125</v>
      </c>
      <c r="AN14" s="35">
        <f t="shared" si="0"/>
        <v>2235474.1924563553</v>
      </c>
      <c r="AO14" s="40"/>
      <c r="AP14" s="40"/>
    </row>
    <row r="15" spans="1:42" ht="45" customHeight="1">
      <c r="A15" s="34">
        <v>11</v>
      </c>
      <c r="B15" s="3" t="s">
        <v>49</v>
      </c>
      <c r="C15" s="74">
        <v>236288.34999999998</v>
      </c>
      <c r="D15" s="74">
        <v>228721.01999999996</v>
      </c>
      <c r="E15" s="74">
        <v>2487.21</v>
      </c>
      <c r="F15" s="74">
        <v>2487.21</v>
      </c>
      <c r="G15" s="74">
        <v>3118.43</v>
      </c>
      <c r="H15" s="74">
        <v>682.4799999999999</v>
      </c>
      <c r="I15" s="74">
        <v>3512959.0999999996</v>
      </c>
      <c r="J15" s="74">
        <v>2896455.5300000003</v>
      </c>
      <c r="K15" s="74">
        <v>669874.1300000001</v>
      </c>
      <c r="L15" s="74">
        <v>174022.39000000007</v>
      </c>
      <c r="M15" s="74">
        <v>8890.83</v>
      </c>
      <c r="N15" s="74">
        <v>2338.4500000000007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42167.55</v>
      </c>
      <c r="AB15" s="74">
        <v>6968.699999999997</v>
      </c>
      <c r="AC15" s="74">
        <v>0</v>
      </c>
      <c r="AD15" s="74">
        <v>0</v>
      </c>
      <c r="AE15" s="74">
        <v>505326.8</v>
      </c>
      <c r="AF15" s="74">
        <v>444022.11999999994</v>
      </c>
      <c r="AG15" s="74">
        <v>0</v>
      </c>
      <c r="AH15" s="74">
        <v>0</v>
      </c>
      <c r="AI15" s="74">
        <v>412.7241929055401</v>
      </c>
      <c r="AJ15" s="74">
        <v>412.7241929055401</v>
      </c>
      <c r="AK15" s="74">
        <v>0</v>
      </c>
      <c r="AL15" s="74">
        <v>0</v>
      </c>
      <c r="AM15" s="35">
        <f t="shared" si="0"/>
        <v>4981525.124192905</v>
      </c>
      <c r="AN15" s="35">
        <f t="shared" si="0"/>
        <v>3756110.6241929065</v>
      </c>
      <c r="AO15" s="40"/>
      <c r="AP15" s="40"/>
    </row>
    <row r="16" spans="1:42" ht="45" customHeight="1">
      <c r="A16" s="34">
        <v>12</v>
      </c>
      <c r="B16" s="3" t="s">
        <v>51</v>
      </c>
      <c r="C16" s="74">
        <v>0</v>
      </c>
      <c r="D16" s="74">
        <v>0</v>
      </c>
      <c r="E16" s="74">
        <v>0</v>
      </c>
      <c r="F16" s="74">
        <v>0</v>
      </c>
      <c r="G16" s="74">
        <v>37</v>
      </c>
      <c r="H16" s="74">
        <v>37</v>
      </c>
      <c r="I16" s="74">
        <v>1475</v>
      </c>
      <c r="J16" s="74">
        <v>1475</v>
      </c>
      <c r="K16" s="74">
        <v>11109</v>
      </c>
      <c r="L16" s="74">
        <v>11109</v>
      </c>
      <c r="M16" s="74">
        <v>116.05</v>
      </c>
      <c r="N16" s="74">
        <v>116.05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8587.71</v>
      </c>
      <c r="Z16" s="74">
        <v>8587.71</v>
      </c>
      <c r="AA16" s="74">
        <v>20779.62</v>
      </c>
      <c r="AB16" s="74">
        <v>13746.06</v>
      </c>
      <c r="AC16" s="74">
        <v>0</v>
      </c>
      <c r="AD16" s="74">
        <v>0</v>
      </c>
      <c r="AE16" s="74">
        <v>2030632.19</v>
      </c>
      <c r="AF16" s="74">
        <v>1757758.19</v>
      </c>
      <c r="AG16" s="74">
        <v>0</v>
      </c>
      <c r="AH16" s="74">
        <v>0</v>
      </c>
      <c r="AI16" s="74">
        <v>10283.79</v>
      </c>
      <c r="AJ16" s="74">
        <v>10283.79</v>
      </c>
      <c r="AK16" s="74">
        <v>0</v>
      </c>
      <c r="AL16" s="74">
        <v>0</v>
      </c>
      <c r="AM16" s="35">
        <f t="shared" si="0"/>
        <v>2083020.3599999999</v>
      </c>
      <c r="AN16" s="35">
        <f t="shared" si="0"/>
        <v>1803112.8</v>
      </c>
      <c r="AO16" s="40"/>
      <c r="AP16" s="40"/>
    </row>
    <row r="17" spans="1:42" ht="45" customHeight="1">
      <c r="A17" s="34">
        <v>13</v>
      </c>
      <c r="B17" s="3" t="s">
        <v>52</v>
      </c>
      <c r="C17" s="74">
        <v>0</v>
      </c>
      <c r="D17" s="74">
        <v>0</v>
      </c>
      <c r="E17" s="74">
        <v>0</v>
      </c>
      <c r="F17" s="74">
        <v>0</v>
      </c>
      <c r="G17" s="74">
        <v>7497</v>
      </c>
      <c r="H17" s="74">
        <v>5457</v>
      </c>
      <c r="I17" s="74">
        <v>858581</v>
      </c>
      <c r="J17" s="74">
        <v>858581</v>
      </c>
      <c r="K17" s="74">
        <v>448112.85</v>
      </c>
      <c r="L17" s="74">
        <v>162416.84999999998</v>
      </c>
      <c r="M17" s="74">
        <v>14532</v>
      </c>
      <c r="N17" s="74">
        <v>10286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42573.43</v>
      </c>
      <c r="Z17" s="74">
        <v>29099.869999999995</v>
      </c>
      <c r="AA17" s="74">
        <v>4324.59</v>
      </c>
      <c r="AB17" s="74">
        <v>1414.5899999999997</v>
      </c>
      <c r="AC17" s="74">
        <v>0</v>
      </c>
      <c r="AD17" s="74">
        <v>0</v>
      </c>
      <c r="AE17" s="74">
        <v>3018</v>
      </c>
      <c r="AF17" s="74">
        <v>3018</v>
      </c>
      <c r="AG17" s="74">
        <v>0</v>
      </c>
      <c r="AH17" s="74">
        <v>0</v>
      </c>
      <c r="AI17" s="74">
        <v>119576</v>
      </c>
      <c r="AJ17" s="74">
        <v>40829</v>
      </c>
      <c r="AK17" s="74">
        <v>0</v>
      </c>
      <c r="AL17" s="74">
        <v>0</v>
      </c>
      <c r="AM17" s="35">
        <f t="shared" si="0"/>
        <v>1498214.87</v>
      </c>
      <c r="AN17" s="35">
        <f t="shared" si="0"/>
        <v>1111102.31</v>
      </c>
      <c r="AO17" s="40"/>
      <c r="AP17" s="40"/>
    </row>
    <row r="18" spans="1:42" ht="45" customHeight="1">
      <c r="A18" s="34">
        <v>14</v>
      </c>
      <c r="B18" s="3" t="s">
        <v>53</v>
      </c>
      <c r="C18" s="74">
        <v>0</v>
      </c>
      <c r="D18" s="74">
        <v>0</v>
      </c>
      <c r="E18" s="74">
        <v>133737.05</v>
      </c>
      <c r="F18" s="74">
        <v>131690.873135</v>
      </c>
      <c r="G18" s="74">
        <v>39917.87</v>
      </c>
      <c r="H18" s="74">
        <v>37542.997151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142295.61857990565</v>
      </c>
      <c r="AB18" s="74">
        <v>0</v>
      </c>
      <c r="AC18" s="74">
        <v>253654.592</v>
      </c>
      <c r="AD18" s="74">
        <v>176377.77949999998</v>
      </c>
      <c r="AE18" s="74">
        <v>0</v>
      </c>
      <c r="AF18" s="74">
        <v>0</v>
      </c>
      <c r="AG18" s="74">
        <v>0</v>
      </c>
      <c r="AH18" s="74">
        <v>0</v>
      </c>
      <c r="AI18" s="74">
        <v>197249.4455228519</v>
      </c>
      <c r="AJ18" s="74">
        <v>91939.75026308076</v>
      </c>
      <c r="AK18" s="74">
        <v>0</v>
      </c>
      <c r="AL18" s="74">
        <v>0</v>
      </c>
      <c r="AM18" s="35">
        <f aca="true" t="shared" si="1" ref="AM18:AN20">C18+E18+G18+I18+K18+M18+O18+Q18+S18+U18+W18+Y18+AA18+AC18+AE18+AG18+AI18+AK18</f>
        <v>766854.5761027575</v>
      </c>
      <c r="AN18" s="35">
        <f t="shared" si="1"/>
        <v>437551.4000490808</v>
      </c>
      <c r="AO18" s="40"/>
      <c r="AP18" s="40"/>
    </row>
    <row r="19" spans="1:42" ht="45" customHeight="1">
      <c r="A19" s="34">
        <v>15</v>
      </c>
      <c r="B19" s="3" t="s">
        <v>54</v>
      </c>
      <c r="C19" s="74">
        <v>0</v>
      </c>
      <c r="D19" s="74">
        <v>0</v>
      </c>
      <c r="E19" s="74">
        <v>0</v>
      </c>
      <c r="F19" s="74">
        <v>0</v>
      </c>
      <c r="G19" s="74">
        <v>2244.3424657534247</v>
      </c>
      <c r="H19" s="74">
        <v>2244.3424657534247</v>
      </c>
      <c r="I19" s="74">
        <v>0</v>
      </c>
      <c r="J19" s="74">
        <v>0</v>
      </c>
      <c r="K19" s="74">
        <v>36671</v>
      </c>
      <c r="L19" s="74">
        <v>36671</v>
      </c>
      <c r="M19" s="74">
        <v>1919</v>
      </c>
      <c r="N19" s="74">
        <v>1919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62444</v>
      </c>
      <c r="Z19" s="74">
        <v>62444</v>
      </c>
      <c r="AA19" s="74">
        <v>20673.062932147608</v>
      </c>
      <c r="AB19" s="74">
        <v>20673.062932147608</v>
      </c>
      <c r="AC19" s="74">
        <v>0</v>
      </c>
      <c r="AD19" s="74">
        <v>0</v>
      </c>
      <c r="AE19" s="74">
        <v>150803</v>
      </c>
      <c r="AF19" s="74">
        <v>150803</v>
      </c>
      <c r="AG19" s="74">
        <v>0</v>
      </c>
      <c r="AH19" s="74">
        <v>0</v>
      </c>
      <c r="AI19" s="74">
        <v>6235</v>
      </c>
      <c r="AJ19" s="74">
        <v>6235</v>
      </c>
      <c r="AK19" s="74">
        <v>0</v>
      </c>
      <c r="AL19" s="74">
        <v>0</v>
      </c>
      <c r="AM19" s="35">
        <f t="shared" si="1"/>
        <v>280989.4053979011</v>
      </c>
      <c r="AN19" s="35">
        <f t="shared" si="1"/>
        <v>280989.4053979011</v>
      </c>
      <c r="AO19" s="40"/>
      <c r="AP19" s="40"/>
    </row>
    <row r="20" spans="1:42" ht="45" customHeight="1">
      <c r="A20" s="34">
        <v>16</v>
      </c>
      <c r="B20" s="3" t="s">
        <v>55</v>
      </c>
      <c r="C20" s="74">
        <v>1692</v>
      </c>
      <c r="D20" s="74">
        <v>1692</v>
      </c>
      <c r="E20" s="74">
        <v>3930</v>
      </c>
      <c r="F20" s="74">
        <v>3930</v>
      </c>
      <c r="G20" s="74">
        <v>8153</v>
      </c>
      <c r="H20" s="74">
        <v>8153</v>
      </c>
      <c r="I20" s="74">
        <v>79061</v>
      </c>
      <c r="J20" s="74">
        <v>79061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35">
        <f t="shared" si="1"/>
        <v>92836</v>
      </c>
      <c r="AN20" s="35">
        <f t="shared" si="1"/>
        <v>92836</v>
      </c>
      <c r="AO20" s="40"/>
      <c r="AP20" s="40"/>
    </row>
    <row r="21" spans="1:40" ht="15">
      <c r="A21" s="18"/>
      <c r="B21" s="44" t="s">
        <v>27</v>
      </c>
      <c r="C21" s="2">
        <f>SUM(C5:C20)</f>
        <v>8588852.527278123</v>
      </c>
      <c r="D21" s="2">
        <f aca="true" t="shared" si="2" ref="D21:AN21">SUM(D5:D20)</f>
        <v>5655485.816091785</v>
      </c>
      <c r="E21" s="2">
        <f t="shared" si="2"/>
        <v>2081678.6953894596</v>
      </c>
      <c r="F21" s="2">
        <f t="shared" si="2"/>
        <v>2056638.784367916</v>
      </c>
      <c r="G21" s="2">
        <f t="shared" si="2"/>
        <v>2662848.513317463</v>
      </c>
      <c r="H21" s="2">
        <f t="shared" si="2"/>
        <v>2384023.731677435</v>
      </c>
      <c r="I21" s="2">
        <f t="shared" si="2"/>
        <v>236130757.22004357</v>
      </c>
      <c r="J21" s="2">
        <f t="shared" si="2"/>
        <v>232957232.10665223</v>
      </c>
      <c r="K21" s="2">
        <f t="shared" si="2"/>
        <v>25274925.765458778</v>
      </c>
      <c r="L21" s="2">
        <f t="shared" si="2"/>
        <v>22194738.15411735</v>
      </c>
      <c r="M21" s="2">
        <f t="shared" si="2"/>
        <v>3816446.0396066103</v>
      </c>
      <c r="N21" s="2">
        <f t="shared" si="2"/>
        <v>3309651.1497137686</v>
      </c>
      <c r="O21" s="2">
        <f t="shared" si="2"/>
        <v>15644.28</v>
      </c>
      <c r="P21" s="2">
        <f t="shared" si="2"/>
        <v>2607.38</v>
      </c>
      <c r="Q21" s="2">
        <f t="shared" si="2"/>
        <v>5660881.641555296</v>
      </c>
      <c r="R21" s="2">
        <f t="shared" si="2"/>
        <v>368254.1583848748</v>
      </c>
      <c r="S21" s="2">
        <f t="shared" si="2"/>
        <v>2703611.3577337344</v>
      </c>
      <c r="T21" s="2">
        <f t="shared" si="2"/>
        <v>327584.91150580754</v>
      </c>
      <c r="U21" s="2">
        <f t="shared" si="2"/>
        <v>474443.72413992265</v>
      </c>
      <c r="V21" s="2">
        <f t="shared" si="2"/>
        <v>245300.37362076016</v>
      </c>
      <c r="W21" s="2">
        <f t="shared" si="2"/>
        <v>5437.314452076309</v>
      </c>
      <c r="X21" s="2">
        <f t="shared" si="2"/>
        <v>5317.100022123892</v>
      </c>
      <c r="Y21" s="2">
        <f t="shared" si="2"/>
        <v>2938278.783393013</v>
      </c>
      <c r="Z21" s="2">
        <f t="shared" si="2"/>
        <v>2136303.769194202</v>
      </c>
      <c r="AA21" s="2">
        <f t="shared" si="2"/>
        <v>30491583.702154275</v>
      </c>
      <c r="AB21" s="2">
        <f t="shared" si="2"/>
        <v>7639878.243305373</v>
      </c>
      <c r="AC21" s="2">
        <f t="shared" si="2"/>
        <v>1228354.6361320564</v>
      </c>
      <c r="AD21" s="2">
        <f t="shared" si="2"/>
        <v>392610.8569264661</v>
      </c>
      <c r="AE21" s="2">
        <f t="shared" si="2"/>
        <v>16003917.734787159</v>
      </c>
      <c r="AF21" s="2">
        <f t="shared" si="2"/>
        <v>11965067.322061243</v>
      </c>
      <c r="AG21" s="2">
        <f t="shared" si="2"/>
        <v>13634.91</v>
      </c>
      <c r="AH21" s="2">
        <f t="shared" si="2"/>
        <v>13634.91</v>
      </c>
      <c r="AI21" s="2">
        <f t="shared" si="2"/>
        <v>6441152.960302214</v>
      </c>
      <c r="AJ21" s="2">
        <f t="shared" si="2"/>
        <v>2041535.5604871665</v>
      </c>
      <c r="AK21" s="2">
        <f t="shared" si="2"/>
        <v>1176</v>
      </c>
      <c r="AL21" s="2">
        <f t="shared" si="2"/>
        <v>1176</v>
      </c>
      <c r="AM21" s="2">
        <f t="shared" si="2"/>
        <v>344533625.8057437</v>
      </c>
      <c r="AN21" s="2">
        <f t="shared" si="2"/>
        <v>293697040.3281285</v>
      </c>
    </row>
    <row r="22" spans="1:40" ht="15">
      <c r="A22" s="20"/>
      <c r="B22" s="4"/>
      <c r="C22" s="5">
        <f>C21-'[1]გამომუშავებული პრემია(დაზღვევა)'!C22</f>
        <v>0</v>
      </c>
      <c r="D22" s="5">
        <f>D21-'[1]გამომუშავებული პრემია(დაზღვევა)'!D22</f>
        <v>0</v>
      </c>
      <c r="E22" s="5">
        <f>E21-'[1]გამომუშავებული პრემია(დაზღვევა)'!E22</f>
        <v>0</v>
      </c>
      <c r="F22" s="5">
        <f>F21-'[1]გამომუშავებული პრემია(დაზღვევა)'!F22</f>
        <v>0</v>
      </c>
      <c r="G22" s="5">
        <f>G21-'[1]გამომუშავებული პრემია(დაზღვევა)'!G22</f>
        <v>0</v>
      </c>
      <c r="H22" s="5">
        <f>H21-'[1]გამომუშავებული პრემია(დაზღვევა)'!H22</f>
        <v>0</v>
      </c>
      <c r="I22" s="5">
        <f>I21-'[1]გამომუშავებული პრემია(დაზღვევა)'!I22</f>
        <v>0</v>
      </c>
      <c r="J22" s="5">
        <f>J21-'[1]გამომუშავებული პრემია(დაზღვევა)'!J22</f>
        <v>0</v>
      </c>
      <c r="K22" s="5">
        <f>K21-'[1]გამომუშავებული პრემია(დაზღვევა)'!K22</f>
        <v>0</v>
      </c>
      <c r="L22" s="5">
        <f>L21-'[1]გამომუშავებული პრემია(დაზღვევა)'!L22</f>
        <v>0</v>
      </c>
      <c r="M22" s="5">
        <f>M21-'[1]გამომუშავებული პრემია(დაზღვევა)'!M22</f>
        <v>0</v>
      </c>
      <c r="N22" s="5">
        <f>N21-'[1]გამომუშავებული პრემია(დაზღვევა)'!N22</f>
        <v>0</v>
      </c>
      <c r="O22" s="5">
        <f>O21-'[1]გამომუშავებული პრემია(დაზღვევა)'!O22</f>
        <v>0</v>
      </c>
      <c r="P22" s="5">
        <f>P21-'[1]გამომუშავებული პრემია(დაზღვევა)'!P22</f>
        <v>0</v>
      </c>
      <c r="Q22" s="5">
        <f>Q21-'[1]გამომუშავებული პრემია(დაზღვევა)'!Q22</f>
        <v>0</v>
      </c>
      <c r="R22" s="5">
        <f>R21-'[1]გამომუშავებული პრემია(დაზღვევა)'!R22</f>
        <v>0</v>
      </c>
      <c r="S22" s="5">
        <f>S21-'[1]გამომუშავებული პრემია(დაზღვევა)'!S22</f>
        <v>0</v>
      </c>
      <c r="T22" s="5">
        <f>T21-'[1]გამომუშავებული პრემია(დაზღვევა)'!T22</f>
        <v>0</v>
      </c>
      <c r="U22" s="5">
        <f>U21-'[1]გამომუშავებული პრემია(დაზღვევა)'!U22</f>
        <v>0</v>
      </c>
      <c r="V22" s="5">
        <f>V21-'[1]გამომუშავებული პრემია(დაზღვევა)'!V22</f>
        <v>0</v>
      </c>
      <c r="W22" s="5">
        <f>W21-'[1]გამომუშავებული პრემია(დაზღვევა)'!W22</f>
        <v>0</v>
      </c>
      <c r="X22" s="5">
        <f>X21-'[1]გამომუშავებული პრემია(დაზღვევა)'!X22</f>
        <v>0</v>
      </c>
      <c r="Y22" s="5">
        <f>Y21-'[1]გამომუშავებული პრემია(დაზღვევა)'!Y22</f>
        <v>0</v>
      </c>
      <c r="Z22" s="5">
        <f>Z21-'[1]გამომუშავებული პრემია(დაზღვევა)'!Z22</f>
        <v>0</v>
      </c>
      <c r="AA22" s="5">
        <f>AA21-'[1]გამომუშავებული პრემია(დაზღვევა)'!AA22</f>
        <v>0</v>
      </c>
      <c r="AB22" s="5">
        <f>AB21-'[1]გამომუშავებული პრემია(დაზღვევა)'!AB22</f>
        <v>0</v>
      </c>
      <c r="AC22" s="5">
        <f>AC21-'[1]გამომუშავებული პრემია(დაზღვევა)'!AC22</f>
        <v>0</v>
      </c>
      <c r="AD22" s="5">
        <f>AD21-'[1]გამომუშავებული პრემია(დაზღვევა)'!AD22</f>
        <v>0</v>
      </c>
      <c r="AE22" s="5">
        <f>AE21-'[1]გამომუშავებული პრემია(დაზღვევა)'!AE22</f>
        <v>0</v>
      </c>
      <c r="AF22" s="5">
        <f>AF21-'[1]გამომუშავებული პრემია(დაზღვევა)'!AF22</f>
        <v>0</v>
      </c>
      <c r="AG22" s="5">
        <f>AG21-'[1]გამომუშავებული პრემია(დაზღვევა)'!AG22</f>
        <v>0</v>
      </c>
      <c r="AH22" s="5">
        <f>AH21-'[1]გამომუშავებული პრემია(დაზღვევა)'!AH22</f>
        <v>0</v>
      </c>
      <c r="AI22" s="5">
        <f>AI21-'[1]გამომუშავებული პრემია(დაზღვევა)'!AI22</f>
        <v>0</v>
      </c>
      <c r="AJ22" s="5">
        <f>AJ21-'[1]გამომუშავებული პრემია(დაზღვევა)'!AJ22</f>
        <v>0</v>
      </c>
      <c r="AK22" s="5">
        <f>AK21-'[1]გამომუშავებული პრემია(დაზღვევა)'!AK22</f>
        <v>0</v>
      </c>
      <c r="AL22" s="5">
        <f>AL21-'[1]გამომუშავებული პრემია(დაზღვევა)'!AL22</f>
        <v>0</v>
      </c>
      <c r="AM22" s="5">
        <f>AM21-'[1]გამომუშავებული პრემია(დაზღვევა)'!AM22</f>
        <v>0</v>
      </c>
      <c r="AN22" s="5">
        <f>AN21-'[1]გამომუშავებული პრემია(დაზღვევა)'!AN22</f>
        <v>0</v>
      </c>
    </row>
    <row r="23" spans="2:40" ht="18">
      <c r="B23" s="48" t="s">
        <v>32</v>
      </c>
      <c r="AM23" s="40"/>
      <c r="AN23" s="21"/>
    </row>
    <row r="24" spans="2:40" ht="15">
      <c r="B24" s="86" t="s">
        <v>61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AN24" s="40"/>
    </row>
    <row r="25" spans="2:42" ht="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AP25" s="40"/>
    </row>
    <row r="26" ht="15">
      <c r="B26" s="49" t="s">
        <v>73</v>
      </c>
    </row>
    <row r="27" ht="15">
      <c r="B27" s="49" t="s">
        <v>34</v>
      </c>
    </row>
    <row r="31" ht="15">
      <c r="B31" s="49"/>
    </row>
    <row r="32" ht="15">
      <c r="B32" s="49"/>
    </row>
  </sheetData>
  <sheetProtection/>
  <mergeCells count="22">
    <mergeCell ref="K3:L3"/>
    <mergeCell ref="M3:N3"/>
    <mergeCell ref="Q3:R3"/>
    <mergeCell ref="AM3:AN3"/>
    <mergeCell ref="W3:X3"/>
    <mergeCell ref="Y3:Z3"/>
    <mergeCell ref="AA3:AB3"/>
    <mergeCell ref="AC3:AD3"/>
    <mergeCell ref="AK3:AL3"/>
    <mergeCell ref="AG3:AH3"/>
    <mergeCell ref="AI3:AJ3"/>
    <mergeCell ref="AE3:AF3"/>
    <mergeCell ref="A3:A4"/>
    <mergeCell ref="B3:B4"/>
    <mergeCell ref="C3:D3"/>
    <mergeCell ref="E3:F3"/>
    <mergeCell ref="U3:V3"/>
    <mergeCell ref="B24:N25"/>
    <mergeCell ref="G3:H3"/>
    <mergeCell ref="I3:J3"/>
    <mergeCell ref="S3:T3"/>
    <mergeCell ref="O3:P3"/>
  </mergeCells>
  <printOptions/>
  <pageMargins left="0.31496062992125984" right="0.15748031496062992" top="0.15748031496062992" bottom="0.15748031496062992" header="0.2362204724409449" footer="0.15748031496062992"/>
  <pageSetup horizontalDpi="600" verticalDpi="600" orientation="landscape" paperSize="9" scale="60" r:id="rId1"/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AQ3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4" sqref="B24:N25"/>
    </sheetView>
  </sheetViews>
  <sheetFormatPr defaultColWidth="9.140625" defaultRowHeight="12.75"/>
  <cols>
    <col min="1" max="1" width="3.7109375" style="38" customWidth="1"/>
    <col min="2" max="2" width="28.00390625" style="38" customWidth="1"/>
    <col min="3" max="6" width="11.7109375" style="38" customWidth="1"/>
    <col min="7" max="7" width="12.8515625" style="38" customWidth="1"/>
    <col min="8" max="8" width="13.00390625" style="38" customWidth="1"/>
    <col min="9" max="9" width="12.421875" style="38" bestFit="1" customWidth="1"/>
    <col min="10" max="10" width="13.7109375" style="38" customWidth="1"/>
    <col min="11" max="38" width="11.7109375" style="38" customWidth="1"/>
    <col min="39" max="39" width="14.28125" style="38" customWidth="1"/>
    <col min="40" max="40" width="13.8515625" style="38" customWidth="1"/>
    <col min="41" max="41" width="9.140625" style="38" customWidth="1"/>
    <col min="42" max="42" width="9.8515625" style="38" bestFit="1" customWidth="1"/>
    <col min="43" max="16384" width="9.140625" style="38" customWidth="1"/>
  </cols>
  <sheetData>
    <row r="1" spans="1:11" ht="20.25" customHeight="1">
      <c r="A1" s="64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38" ht="15">
      <c r="A2" s="32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ht="15" customHeight="1">
      <c r="A3" s="92" t="s">
        <v>25</v>
      </c>
      <c r="B3" s="92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2" t="s">
        <v>8</v>
      </c>
      <c r="AB3" s="83"/>
      <c r="AC3" s="82" t="s">
        <v>9</v>
      </c>
      <c r="AD3" s="83"/>
      <c r="AE3" s="82" t="s">
        <v>10</v>
      </c>
      <c r="AF3" s="83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ht="82.5" customHeight="1">
      <c r="A4" s="88"/>
      <c r="B4" s="88"/>
      <c r="C4" s="58" t="s">
        <v>35</v>
      </c>
      <c r="D4" s="58" t="s">
        <v>36</v>
      </c>
      <c r="E4" s="58" t="s">
        <v>35</v>
      </c>
      <c r="F4" s="58" t="s">
        <v>36</v>
      </c>
      <c r="G4" s="58" t="s">
        <v>35</v>
      </c>
      <c r="H4" s="58" t="s">
        <v>36</v>
      </c>
      <c r="I4" s="58" t="s">
        <v>35</v>
      </c>
      <c r="J4" s="58" t="s">
        <v>36</v>
      </c>
      <c r="K4" s="58" t="s">
        <v>35</v>
      </c>
      <c r="L4" s="58" t="s">
        <v>36</v>
      </c>
      <c r="M4" s="58" t="s">
        <v>35</v>
      </c>
      <c r="N4" s="58" t="s">
        <v>36</v>
      </c>
      <c r="O4" s="58" t="s">
        <v>35</v>
      </c>
      <c r="P4" s="58" t="s">
        <v>36</v>
      </c>
      <c r="Q4" s="58" t="s">
        <v>35</v>
      </c>
      <c r="R4" s="58" t="s">
        <v>36</v>
      </c>
      <c r="S4" s="58" t="s">
        <v>35</v>
      </c>
      <c r="T4" s="58" t="s">
        <v>36</v>
      </c>
      <c r="U4" s="58" t="s">
        <v>35</v>
      </c>
      <c r="V4" s="58" t="s">
        <v>36</v>
      </c>
      <c r="W4" s="58" t="s">
        <v>35</v>
      </c>
      <c r="X4" s="58" t="s">
        <v>36</v>
      </c>
      <c r="Y4" s="58" t="s">
        <v>35</v>
      </c>
      <c r="Z4" s="58" t="s">
        <v>36</v>
      </c>
      <c r="AA4" s="58" t="s">
        <v>35</v>
      </c>
      <c r="AB4" s="58" t="s">
        <v>36</v>
      </c>
      <c r="AC4" s="58" t="s">
        <v>35</v>
      </c>
      <c r="AD4" s="58" t="s">
        <v>36</v>
      </c>
      <c r="AE4" s="58" t="s">
        <v>35</v>
      </c>
      <c r="AF4" s="58" t="s">
        <v>36</v>
      </c>
      <c r="AG4" s="58" t="s">
        <v>35</v>
      </c>
      <c r="AH4" s="58" t="s">
        <v>36</v>
      </c>
      <c r="AI4" s="58" t="s">
        <v>35</v>
      </c>
      <c r="AJ4" s="58" t="s">
        <v>36</v>
      </c>
      <c r="AK4" s="58" t="s">
        <v>35</v>
      </c>
      <c r="AL4" s="58" t="s">
        <v>36</v>
      </c>
      <c r="AM4" s="58" t="s">
        <v>35</v>
      </c>
      <c r="AN4" s="58" t="s">
        <v>36</v>
      </c>
    </row>
    <row r="5" spans="1:43" ht="45" customHeight="1">
      <c r="A5" s="34">
        <v>1</v>
      </c>
      <c r="B5" s="3" t="s">
        <v>41</v>
      </c>
      <c r="C5" s="74">
        <v>441315.44</v>
      </c>
      <c r="D5" s="74">
        <v>389532.4</v>
      </c>
      <c r="E5" s="74">
        <v>175588.46999999994</v>
      </c>
      <c r="F5" s="74">
        <v>175588.46999999994</v>
      </c>
      <c r="G5" s="74">
        <v>186807.37</v>
      </c>
      <c r="H5" s="74">
        <v>186807.37</v>
      </c>
      <c r="I5" s="74">
        <v>33920871.09</v>
      </c>
      <c r="J5" s="74">
        <v>33920871.09</v>
      </c>
      <c r="K5" s="74">
        <v>1783163.21</v>
      </c>
      <c r="L5" s="74">
        <v>1783163.21</v>
      </c>
      <c r="M5" s="74">
        <v>159582.59</v>
      </c>
      <c r="N5" s="74">
        <v>159582.59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5544.81</v>
      </c>
      <c r="Z5" s="74">
        <v>5544.81</v>
      </c>
      <c r="AA5" s="74">
        <v>547085.78</v>
      </c>
      <c r="AB5" s="74">
        <v>334955.71</v>
      </c>
      <c r="AC5" s="74">
        <v>0</v>
      </c>
      <c r="AD5" s="74">
        <v>0</v>
      </c>
      <c r="AE5" s="74">
        <v>25796.74</v>
      </c>
      <c r="AF5" s="74">
        <v>25796.74</v>
      </c>
      <c r="AG5" s="74">
        <v>0</v>
      </c>
      <c r="AH5" s="74">
        <v>0</v>
      </c>
      <c r="AI5" s="74">
        <v>7458</v>
      </c>
      <c r="AJ5" s="74">
        <v>7458</v>
      </c>
      <c r="AK5" s="74">
        <v>0</v>
      </c>
      <c r="AL5" s="74">
        <v>0</v>
      </c>
      <c r="AM5" s="35">
        <f>C5+E5+G5+I5+K5+M5+O5+Q5+S5+U5+W5+Y5+AA5+AC5+AE5+AG5+AI5+AK5</f>
        <v>37253213.500000015</v>
      </c>
      <c r="AN5" s="35">
        <f>D5+F5+H5+J5+L5+N5+P5+R5+T5+V5+X5+Z5+AB5+AD5+AF5+AH5+AJ5+AL5</f>
        <v>36989300.390000015</v>
      </c>
      <c r="AP5" s="40"/>
      <c r="AQ5" s="40"/>
    </row>
    <row r="6" spans="1:43" ht="45" customHeight="1">
      <c r="A6" s="37">
        <v>2</v>
      </c>
      <c r="B6" s="3" t="s">
        <v>40</v>
      </c>
      <c r="C6" s="74">
        <v>657125.63</v>
      </c>
      <c r="D6" s="74">
        <v>256426.38</v>
      </c>
      <c r="E6" s="74">
        <v>64635.33</v>
      </c>
      <c r="F6" s="74">
        <v>64635.33</v>
      </c>
      <c r="G6" s="74">
        <v>23396.42</v>
      </c>
      <c r="H6" s="74">
        <v>23396.42</v>
      </c>
      <c r="I6" s="74">
        <v>25664907.40757719</v>
      </c>
      <c r="J6" s="74">
        <v>25042209.79757719</v>
      </c>
      <c r="K6" s="74">
        <v>5449406.98</v>
      </c>
      <c r="L6" s="74">
        <v>5282831.34</v>
      </c>
      <c r="M6" s="74">
        <v>726749.6900000001</v>
      </c>
      <c r="N6" s="74">
        <v>453858.03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14074.64</v>
      </c>
      <c r="Z6" s="74">
        <v>14074.64</v>
      </c>
      <c r="AA6" s="74">
        <v>566569.44</v>
      </c>
      <c r="AB6" s="74">
        <v>275448.9199999999</v>
      </c>
      <c r="AC6" s="74">
        <v>0</v>
      </c>
      <c r="AD6" s="74">
        <v>0</v>
      </c>
      <c r="AE6" s="74">
        <v>475056.93</v>
      </c>
      <c r="AF6" s="74">
        <v>390060.77</v>
      </c>
      <c r="AG6" s="74">
        <v>0</v>
      </c>
      <c r="AH6" s="74">
        <v>0</v>
      </c>
      <c r="AI6" s="74">
        <v>12801.900000000001</v>
      </c>
      <c r="AJ6" s="74">
        <v>12801.900000000001</v>
      </c>
      <c r="AK6" s="74">
        <v>0</v>
      </c>
      <c r="AL6" s="74">
        <v>0</v>
      </c>
      <c r="AM6" s="35">
        <f aca="true" t="shared" si="0" ref="AM6:AM17">C6+E6+G6+I6+K6+M6+O6+Q6+S6+U6+W6+Y6+AA6+AC6+AE6+AG6+AI6+AK6</f>
        <v>33654724.367577195</v>
      </c>
      <c r="AN6" s="35">
        <f aca="true" t="shared" si="1" ref="AN6:AN17">D6+F6+H6+J6+L6+N6+P6+R6+T6+V6+X6+Z6+AB6+AD6+AF6+AH6+AJ6+AL6</f>
        <v>31815743.527577188</v>
      </c>
      <c r="AP6" s="40"/>
      <c r="AQ6" s="50"/>
    </row>
    <row r="7" spans="1:43" ht="45" customHeight="1">
      <c r="A7" s="34">
        <v>3</v>
      </c>
      <c r="B7" s="3" t="s">
        <v>42</v>
      </c>
      <c r="C7" s="74">
        <v>697608.06</v>
      </c>
      <c r="D7" s="74">
        <v>34093.820000000065</v>
      </c>
      <c r="E7" s="74">
        <v>32619.36</v>
      </c>
      <c r="F7" s="74">
        <v>32619.36</v>
      </c>
      <c r="G7" s="74">
        <v>3476.349999999999</v>
      </c>
      <c r="H7" s="74">
        <v>2326.4900000000002</v>
      </c>
      <c r="I7" s="74">
        <v>25610391.49</v>
      </c>
      <c r="J7" s="74">
        <v>25610391.49</v>
      </c>
      <c r="K7" s="74">
        <v>3288725.6300000004</v>
      </c>
      <c r="L7" s="74">
        <v>3271419.3800000004</v>
      </c>
      <c r="M7" s="74">
        <v>567678.6400000001</v>
      </c>
      <c r="N7" s="74">
        <v>537064.1400000001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16016.57</v>
      </c>
      <c r="V7" s="74">
        <v>16016.57</v>
      </c>
      <c r="W7" s="74">
        <v>0</v>
      </c>
      <c r="X7" s="74">
        <v>0</v>
      </c>
      <c r="Y7" s="74">
        <v>24577.519999999997</v>
      </c>
      <c r="Z7" s="74">
        <v>24577.519999999997</v>
      </c>
      <c r="AA7" s="74">
        <v>649778.14</v>
      </c>
      <c r="AB7" s="74">
        <v>55021.8600000001</v>
      </c>
      <c r="AC7" s="74">
        <v>80007.88</v>
      </c>
      <c r="AD7" s="74">
        <v>83235.35</v>
      </c>
      <c r="AE7" s="74">
        <v>799798.0299999998</v>
      </c>
      <c r="AF7" s="74">
        <v>540796.7899999998</v>
      </c>
      <c r="AG7" s="74">
        <v>0</v>
      </c>
      <c r="AH7" s="74">
        <v>0</v>
      </c>
      <c r="AI7" s="74">
        <v>15878.26</v>
      </c>
      <c r="AJ7" s="74">
        <v>15878.26</v>
      </c>
      <c r="AK7" s="74">
        <v>0</v>
      </c>
      <c r="AL7" s="74">
        <v>0</v>
      </c>
      <c r="AM7" s="35">
        <f t="shared" si="0"/>
        <v>31786555.93</v>
      </c>
      <c r="AN7" s="35">
        <f t="shared" si="1"/>
        <v>30223441.03</v>
      </c>
      <c r="AP7" s="40"/>
      <c r="AQ7" s="51"/>
    </row>
    <row r="8" spans="1:43" ht="45" customHeight="1">
      <c r="A8" s="34">
        <v>4</v>
      </c>
      <c r="B8" s="3" t="s">
        <v>44</v>
      </c>
      <c r="C8" s="74">
        <v>105000</v>
      </c>
      <c r="D8" s="74">
        <v>105000</v>
      </c>
      <c r="E8" s="74">
        <v>13333</v>
      </c>
      <c r="F8" s="74">
        <v>13333</v>
      </c>
      <c r="G8" s="74">
        <v>21122.379999999997</v>
      </c>
      <c r="H8" s="74">
        <v>21122.379999999997</v>
      </c>
      <c r="I8" s="74">
        <v>19861857.619999997</v>
      </c>
      <c r="J8" s="74">
        <v>19861857.619999997</v>
      </c>
      <c r="K8" s="74">
        <v>1958165.92</v>
      </c>
      <c r="L8" s="74">
        <v>1893019.92</v>
      </c>
      <c r="M8" s="74">
        <v>424444.73</v>
      </c>
      <c r="N8" s="74">
        <v>424444.73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63083.1</v>
      </c>
      <c r="X8" s="74">
        <v>2653.0999999999985</v>
      </c>
      <c r="Y8" s="74">
        <v>800</v>
      </c>
      <c r="Z8" s="74">
        <v>800</v>
      </c>
      <c r="AA8" s="74">
        <v>654650.49</v>
      </c>
      <c r="AB8" s="74">
        <v>11779</v>
      </c>
      <c r="AC8" s="74">
        <v>0</v>
      </c>
      <c r="AD8" s="74">
        <v>0</v>
      </c>
      <c r="AE8" s="74">
        <v>1907987.35</v>
      </c>
      <c r="AF8" s="74">
        <v>698091.3500000001</v>
      </c>
      <c r="AG8" s="74">
        <v>0</v>
      </c>
      <c r="AH8" s="74">
        <v>0</v>
      </c>
      <c r="AI8" s="74">
        <v>53491.509999999995</v>
      </c>
      <c r="AJ8" s="74">
        <v>53491.509999999995</v>
      </c>
      <c r="AK8" s="74">
        <v>0</v>
      </c>
      <c r="AL8" s="74">
        <v>0</v>
      </c>
      <c r="AM8" s="35">
        <f t="shared" si="0"/>
        <v>25063936.099999998</v>
      </c>
      <c r="AN8" s="35">
        <f t="shared" si="1"/>
        <v>23085592.61</v>
      </c>
      <c r="AP8" s="40"/>
      <c r="AQ8" s="51"/>
    </row>
    <row r="9" spans="1:43" ht="45" customHeight="1">
      <c r="A9" s="34">
        <v>5</v>
      </c>
      <c r="B9" s="3" t="s">
        <v>43</v>
      </c>
      <c r="C9" s="74">
        <v>96685.92</v>
      </c>
      <c r="D9" s="74">
        <v>96685.92</v>
      </c>
      <c r="E9" s="74">
        <v>3316.53</v>
      </c>
      <c r="F9" s="74">
        <v>3316.53</v>
      </c>
      <c r="G9" s="74">
        <v>4823</v>
      </c>
      <c r="H9" s="74">
        <v>4786.5</v>
      </c>
      <c r="I9" s="74">
        <v>22648401.24</v>
      </c>
      <c r="J9" s="74">
        <v>22377911.729999997</v>
      </c>
      <c r="K9" s="74">
        <v>628949.06</v>
      </c>
      <c r="L9" s="74">
        <v>302653.0900000001</v>
      </c>
      <c r="M9" s="74">
        <v>65962.08</v>
      </c>
      <c r="N9" s="74">
        <v>34307.47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747.93</v>
      </c>
      <c r="Z9" s="74">
        <v>481.35999999999996</v>
      </c>
      <c r="AA9" s="74">
        <v>2223.68</v>
      </c>
      <c r="AB9" s="74">
        <v>520.7415000000801</v>
      </c>
      <c r="AC9" s="74">
        <v>317497.97</v>
      </c>
      <c r="AD9" s="74">
        <v>0</v>
      </c>
      <c r="AE9" s="74">
        <v>598117.59</v>
      </c>
      <c r="AF9" s="74">
        <v>224338.49</v>
      </c>
      <c r="AG9" s="74">
        <v>0</v>
      </c>
      <c r="AH9" s="74">
        <v>0</v>
      </c>
      <c r="AI9" s="74">
        <v>3321.01</v>
      </c>
      <c r="AJ9" s="74">
        <v>3321.01</v>
      </c>
      <c r="AK9" s="74">
        <v>0</v>
      </c>
      <c r="AL9" s="74">
        <v>0</v>
      </c>
      <c r="AM9" s="35">
        <f t="shared" si="0"/>
        <v>24370046.009999994</v>
      </c>
      <c r="AN9" s="35">
        <f t="shared" si="1"/>
        <v>23048322.841499995</v>
      </c>
      <c r="AP9" s="40"/>
      <c r="AQ9" s="51"/>
    </row>
    <row r="10" spans="1:43" ht="45" customHeight="1">
      <c r="A10" s="37">
        <v>6</v>
      </c>
      <c r="B10" s="3" t="s">
        <v>46</v>
      </c>
      <c r="C10" s="74">
        <v>17500</v>
      </c>
      <c r="D10" s="74">
        <v>17500</v>
      </c>
      <c r="E10" s="74">
        <v>0</v>
      </c>
      <c r="F10" s="74">
        <v>0</v>
      </c>
      <c r="G10" s="74">
        <v>11327</v>
      </c>
      <c r="H10" s="74">
        <v>11327</v>
      </c>
      <c r="I10" s="74">
        <v>10202345</v>
      </c>
      <c r="J10" s="74">
        <v>10202345</v>
      </c>
      <c r="K10" s="74">
        <v>275747</v>
      </c>
      <c r="L10" s="74">
        <v>252392</v>
      </c>
      <c r="M10" s="74">
        <v>15420</v>
      </c>
      <c r="N10" s="74">
        <v>15420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35">
        <f t="shared" si="0"/>
        <v>10522339</v>
      </c>
      <c r="AN10" s="35">
        <f t="shared" si="1"/>
        <v>10498984</v>
      </c>
      <c r="AP10" s="40"/>
      <c r="AQ10" s="51"/>
    </row>
    <row r="11" spans="1:43" ht="45" customHeight="1">
      <c r="A11" s="34">
        <v>7</v>
      </c>
      <c r="B11" s="3" t="s">
        <v>47</v>
      </c>
      <c r="C11" s="74">
        <v>0</v>
      </c>
      <c r="D11" s="74">
        <v>0</v>
      </c>
      <c r="E11" s="74">
        <v>785.17</v>
      </c>
      <c r="F11" s="74">
        <v>785.17</v>
      </c>
      <c r="G11" s="74">
        <v>35</v>
      </c>
      <c r="H11" s="74">
        <v>35</v>
      </c>
      <c r="I11" s="74">
        <v>2450853.72</v>
      </c>
      <c r="J11" s="74">
        <v>2450853.72</v>
      </c>
      <c r="K11" s="74">
        <v>50845.229999999996</v>
      </c>
      <c r="L11" s="74">
        <v>50845.229999999996</v>
      </c>
      <c r="M11" s="74">
        <v>1500</v>
      </c>
      <c r="N11" s="74">
        <v>1500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2732365.0400000005</v>
      </c>
      <c r="AF11" s="74">
        <v>2523446.5900000003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35">
        <f t="shared" si="0"/>
        <v>5236384.16</v>
      </c>
      <c r="AN11" s="35">
        <f t="shared" si="1"/>
        <v>5027465.710000001</v>
      </c>
      <c r="AP11" s="40"/>
      <c r="AQ11" s="51"/>
    </row>
    <row r="12" spans="1:43" ht="45" customHeight="1">
      <c r="A12" s="34">
        <v>8</v>
      </c>
      <c r="B12" s="3" t="s">
        <v>45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9182450.389999995</v>
      </c>
      <c r="J12" s="74">
        <v>9182450.389999995</v>
      </c>
      <c r="K12" s="74">
        <v>1200</v>
      </c>
      <c r="L12" s="74">
        <v>596.23</v>
      </c>
      <c r="M12" s="74">
        <v>1971.86</v>
      </c>
      <c r="N12" s="74">
        <v>197.18999999999983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35">
        <f t="shared" si="0"/>
        <v>9185622.249999994</v>
      </c>
      <c r="AN12" s="35">
        <f t="shared" si="1"/>
        <v>9183243.809999995</v>
      </c>
      <c r="AP12" s="40"/>
      <c r="AQ12" s="51"/>
    </row>
    <row r="13" spans="1:43" ht="45" customHeight="1">
      <c r="A13" s="34">
        <v>9</v>
      </c>
      <c r="B13" s="3" t="s">
        <v>48</v>
      </c>
      <c r="C13" s="74">
        <v>37000</v>
      </c>
      <c r="D13" s="74">
        <v>37000</v>
      </c>
      <c r="E13" s="74">
        <v>0</v>
      </c>
      <c r="F13" s="74">
        <v>0</v>
      </c>
      <c r="G13" s="74">
        <v>0</v>
      </c>
      <c r="H13" s="74">
        <v>0</v>
      </c>
      <c r="I13" s="74">
        <v>5207705.16</v>
      </c>
      <c r="J13" s="74">
        <v>5207705.16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35">
        <f t="shared" si="0"/>
        <v>5244705.16</v>
      </c>
      <c r="AN13" s="35">
        <f t="shared" si="1"/>
        <v>5244705.16</v>
      </c>
      <c r="AP13" s="40"/>
      <c r="AQ13" s="51"/>
    </row>
    <row r="14" spans="1:43" ht="45" customHeight="1">
      <c r="A14" s="37">
        <v>10</v>
      </c>
      <c r="B14" s="3" t="s">
        <v>50</v>
      </c>
      <c r="C14" s="74">
        <v>13500</v>
      </c>
      <c r="D14" s="74">
        <v>13500</v>
      </c>
      <c r="E14" s="74">
        <v>0</v>
      </c>
      <c r="F14" s="74">
        <v>0</v>
      </c>
      <c r="G14" s="74">
        <v>0</v>
      </c>
      <c r="H14" s="74">
        <v>0</v>
      </c>
      <c r="I14" s="74">
        <v>562917.6799999999</v>
      </c>
      <c r="J14" s="74">
        <v>562917.6799999999</v>
      </c>
      <c r="K14" s="74">
        <v>955489.5599999998</v>
      </c>
      <c r="L14" s="74">
        <v>289229.11899999983</v>
      </c>
      <c r="M14" s="74">
        <v>203123.58000000002</v>
      </c>
      <c r="N14" s="74">
        <v>60456.40000000002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10484.65</v>
      </c>
      <c r="Z14" s="74">
        <v>3145.379999999999</v>
      </c>
      <c r="AA14" s="74">
        <v>156125.27000000002</v>
      </c>
      <c r="AB14" s="74">
        <v>21911.150000000023</v>
      </c>
      <c r="AC14" s="74">
        <v>0</v>
      </c>
      <c r="AD14" s="74">
        <v>0</v>
      </c>
      <c r="AE14" s="74">
        <v>232390.01</v>
      </c>
      <c r="AF14" s="74">
        <v>232390.01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35">
        <f t="shared" si="0"/>
        <v>2134030.75</v>
      </c>
      <c r="AN14" s="35">
        <f t="shared" si="1"/>
        <v>1183549.7389999998</v>
      </c>
      <c r="AP14" s="40"/>
      <c r="AQ14" s="51"/>
    </row>
    <row r="15" spans="1:43" ht="45" customHeight="1">
      <c r="A15" s="34">
        <v>11</v>
      </c>
      <c r="B15" s="3" t="s">
        <v>49</v>
      </c>
      <c r="C15" s="74">
        <v>24727.67</v>
      </c>
      <c r="D15" s="74">
        <v>8727.669999999998</v>
      </c>
      <c r="E15" s="74">
        <v>0</v>
      </c>
      <c r="F15" s="74">
        <v>0</v>
      </c>
      <c r="G15" s="74">
        <v>0</v>
      </c>
      <c r="H15" s="74">
        <v>0</v>
      </c>
      <c r="I15" s="74">
        <v>2535035.32</v>
      </c>
      <c r="J15" s="74">
        <v>2254055.32</v>
      </c>
      <c r="K15" s="74">
        <v>152219.8</v>
      </c>
      <c r="L15" s="74">
        <v>46309.81999999999</v>
      </c>
      <c r="M15" s="74">
        <v>7012.55</v>
      </c>
      <c r="N15" s="74">
        <v>1753.1374999999998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234271</v>
      </c>
      <c r="AF15" s="74">
        <v>234271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35">
        <f t="shared" si="0"/>
        <v>2953266.3399999994</v>
      </c>
      <c r="AN15" s="35">
        <f t="shared" si="1"/>
        <v>2545116.9475</v>
      </c>
      <c r="AP15" s="40"/>
      <c r="AQ15" s="51"/>
    </row>
    <row r="16" spans="1:43" ht="45" customHeight="1">
      <c r="A16" s="34">
        <v>12</v>
      </c>
      <c r="B16" s="3" t="s">
        <v>51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2611</v>
      </c>
      <c r="J16" s="74">
        <v>2611</v>
      </c>
      <c r="K16" s="74">
        <v>670</v>
      </c>
      <c r="L16" s="74">
        <v>670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522538</v>
      </c>
      <c r="AF16" s="74">
        <v>522538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35">
        <f t="shared" si="0"/>
        <v>525819</v>
      </c>
      <c r="AN16" s="35">
        <f t="shared" si="1"/>
        <v>525819</v>
      </c>
      <c r="AP16" s="40"/>
      <c r="AQ16" s="51"/>
    </row>
    <row r="17" spans="1:43" ht="45" customHeight="1">
      <c r="A17" s="34">
        <v>13</v>
      </c>
      <c r="B17" s="3" t="s">
        <v>52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450530</v>
      </c>
      <c r="J17" s="74">
        <v>450530</v>
      </c>
      <c r="K17" s="74">
        <v>314406</v>
      </c>
      <c r="L17" s="74">
        <v>158152</v>
      </c>
      <c r="M17" s="74">
        <v>6587</v>
      </c>
      <c r="N17" s="74">
        <v>2344.75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35">
        <f t="shared" si="0"/>
        <v>771523</v>
      </c>
      <c r="AN17" s="35">
        <f t="shared" si="1"/>
        <v>611026.75</v>
      </c>
      <c r="AP17" s="40"/>
      <c r="AQ17" s="51"/>
    </row>
    <row r="18" spans="1:43" ht="45" customHeight="1">
      <c r="A18" s="34">
        <v>14</v>
      </c>
      <c r="B18" s="3" t="s">
        <v>53</v>
      </c>
      <c r="C18" s="74">
        <v>0</v>
      </c>
      <c r="D18" s="74">
        <v>0</v>
      </c>
      <c r="E18" s="74">
        <v>3665.8539679999994</v>
      </c>
      <c r="F18" s="74">
        <v>3609.7664022895992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4491.37324</v>
      </c>
      <c r="Z18" s="74">
        <v>3143.961268</v>
      </c>
      <c r="AA18" s="74">
        <v>8241.5782501</v>
      </c>
      <c r="AB18" s="74">
        <v>0</v>
      </c>
      <c r="AC18" s="74">
        <v>3268.54</v>
      </c>
      <c r="AD18" s="74">
        <v>2778.259</v>
      </c>
      <c r="AE18" s="74">
        <v>0</v>
      </c>
      <c r="AF18" s="74">
        <v>0</v>
      </c>
      <c r="AG18" s="74">
        <v>0</v>
      </c>
      <c r="AH18" s="74">
        <v>0</v>
      </c>
      <c r="AI18" s="74">
        <v>1601</v>
      </c>
      <c r="AJ18" s="74">
        <v>1536.96</v>
      </c>
      <c r="AK18" s="74">
        <v>0</v>
      </c>
      <c r="AL18" s="74">
        <v>0</v>
      </c>
      <c r="AM18" s="35">
        <f aca="true" t="shared" si="2" ref="AM18:AN20">C18+E18+G18+I18+K18+M18+O18+Q18+S18+U18+W18+Y18+AA18+AC18+AE18+AG18+AI18+AK18</f>
        <v>21268.3454581</v>
      </c>
      <c r="AN18" s="35">
        <f t="shared" si="2"/>
        <v>11068.946670289599</v>
      </c>
      <c r="AP18" s="40"/>
      <c r="AQ18" s="51"/>
    </row>
    <row r="19" spans="1:43" ht="45" customHeight="1">
      <c r="A19" s="34">
        <v>15</v>
      </c>
      <c r="B19" s="3" t="s">
        <v>54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16695</v>
      </c>
      <c r="L19" s="74">
        <v>16695</v>
      </c>
      <c r="M19" s="74">
        <v>218</v>
      </c>
      <c r="N19" s="74">
        <v>218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35">
        <f t="shared" si="2"/>
        <v>16913</v>
      </c>
      <c r="AN19" s="35">
        <f t="shared" si="2"/>
        <v>16913</v>
      </c>
      <c r="AP19" s="40"/>
      <c r="AQ19" s="51"/>
    </row>
    <row r="20" spans="1:43" ht="45" customHeight="1">
      <c r="A20" s="34">
        <v>16</v>
      </c>
      <c r="B20" s="3" t="s">
        <v>55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24116</v>
      </c>
      <c r="J20" s="74">
        <v>24116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35">
        <f t="shared" si="2"/>
        <v>24116</v>
      </c>
      <c r="AN20" s="35">
        <f t="shared" si="2"/>
        <v>24116</v>
      </c>
      <c r="AP20" s="40"/>
      <c r="AQ20" s="51"/>
    </row>
    <row r="21" spans="1:43" ht="45" customHeight="1">
      <c r="A21" s="18"/>
      <c r="B21" s="44" t="s">
        <v>27</v>
      </c>
      <c r="C21" s="2">
        <f aca="true" t="shared" si="3" ref="C21:AM21">SUM(C5:C20)</f>
        <v>2090462.72</v>
      </c>
      <c r="D21" s="2">
        <f t="shared" si="3"/>
        <v>958466.1900000002</v>
      </c>
      <c r="E21" s="2">
        <f t="shared" si="3"/>
        <v>293943.7139679999</v>
      </c>
      <c r="F21" s="2">
        <f t="shared" si="3"/>
        <v>293887.62640228955</v>
      </c>
      <c r="G21" s="2">
        <f t="shared" si="3"/>
        <v>250987.52</v>
      </c>
      <c r="H21" s="2">
        <f t="shared" si="3"/>
        <v>249801.15999999997</v>
      </c>
      <c r="I21" s="2">
        <f t="shared" si="3"/>
        <v>158324993.11757714</v>
      </c>
      <c r="J21" s="2">
        <f t="shared" si="3"/>
        <v>157150825.99757716</v>
      </c>
      <c r="K21" s="2">
        <f t="shared" si="3"/>
        <v>14875683.390000002</v>
      </c>
      <c r="L21" s="2">
        <f t="shared" si="3"/>
        <v>13347976.339</v>
      </c>
      <c r="M21" s="2">
        <f t="shared" si="3"/>
        <v>2180250.72</v>
      </c>
      <c r="N21" s="2">
        <f t="shared" si="3"/>
        <v>1691146.4375000002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16016.57</v>
      </c>
      <c r="V21" s="2">
        <f t="shared" si="3"/>
        <v>16016.57</v>
      </c>
      <c r="W21" s="2">
        <f t="shared" si="3"/>
        <v>63083.1</v>
      </c>
      <c r="X21" s="2">
        <f t="shared" si="3"/>
        <v>2653.0999999999985</v>
      </c>
      <c r="Y21" s="2">
        <f t="shared" si="3"/>
        <v>60720.923240000004</v>
      </c>
      <c r="Z21" s="2">
        <f t="shared" si="3"/>
        <v>51767.671268</v>
      </c>
      <c r="AA21" s="2">
        <f t="shared" si="3"/>
        <v>2584674.3782500997</v>
      </c>
      <c r="AB21" s="2">
        <f t="shared" si="3"/>
        <v>699637.3815000001</v>
      </c>
      <c r="AC21" s="2">
        <f t="shared" si="3"/>
        <v>400774.38999999996</v>
      </c>
      <c r="AD21" s="2">
        <f t="shared" si="3"/>
        <v>86013.60900000001</v>
      </c>
      <c r="AE21" s="2">
        <f t="shared" si="3"/>
        <v>7528320.6899999995</v>
      </c>
      <c r="AF21" s="2">
        <f t="shared" si="3"/>
        <v>5391729.74</v>
      </c>
      <c r="AG21" s="2">
        <f t="shared" si="3"/>
        <v>0</v>
      </c>
      <c r="AH21" s="2">
        <f t="shared" si="3"/>
        <v>0</v>
      </c>
      <c r="AI21" s="2">
        <f t="shared" si="3"/>
        <v>94551.68</v>
      </c>
      <c r="AJ21" s="2">
        <f t="shared" si="3"/>
        <v>94487.64</v>
      </c>
      <c r="AK21" s="2">
        <f t="shared" si="3"/>
        <v>0</v>
      </c>
      <c r="AL21" s="2">
        <f t="shared" si="3"/>
        <v>0</v>
      </c>
      <c r="AM21" s="2">
        <f t="shared" si="3"/>
        <v>188764462.91303527</v>
      </c>
      <c r="AN21" s="2">
        <f>SUM(AN5:AN20)</f>
        <v>180034409.4622475</v>
      </c>
      <c r="AP21" s="40"/>
      <c r="AQ21" s="51"/>
    </row>
    <row r="22" spans="1:40" ht="15">
      <c r="A22" s="20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39" ht="15">
      <c r="A23" s="52"/>
      <c r="B23" s="48" t="s">
        <v>32</v>
      </c>
      <c r="O23" s="53"/>
      <c r="P23" s="53"/>
      <c r="Q23" s="53"/>
      <c r="R23" s="53"/>
      <c r="S23" s="53"/>
      <c r="T23" s="53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19"/>
    </row>
    <row r="24" spans="1:42" ht="15" customHeight="1">
      <c r="A24" s="52"/>
      <c r="B24" s="93" t="s">
        <v>72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55"/>
      <c r="P24" s="55"/>
      <c r="Q24" s="55"/>
      <c r="R24" s="55"/>
      <c r="S24" s="55"/>
      <c r="T24" s="55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40"/>
      <c r="AN24" s="40"/>
      <c r="AP24" s="40"/>
    </row>
    <row r="25" spans="1:42" ht="15">
      <c r="A25" s="5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N25" s="19"/>
      <c r="AO25" s="40"/>
      <c r="AP25" s="40"/>
    </row>
    <row r="26" spans="2:42" ht="15">
      <c r="B26" s="49" t="s">
        <v>73</v>
      </c>
      <c r="AN26" s="40"/>
      <c r="AP26" s="40"/>
    </row>
    <row r="27" spans="2:42" ht="15">
      <c r="B27" s="49" t="s">
        <v>34</v>
      </c>
      <c r="AN27" s="40"/>
      <c r="AP27" s="40"/>
    </row>
    <row r="28" ht="15">
      <c r="AN28" s="40"/>
    </row>
    <row r="32" ht="15">
      <c r="B32" s="71"/>
    </row>
  </sheetData>
  <sheetProtection/>
  <mergeCells count="22">
    <mergeCell ref="A3:A4"/>
    <mergeCell ref="B3:B4"/>
    <mergeCell ref="C3:D3"/>
    <mergeCell ref="E3:F3"/>
    <mergeCell ref="I3:J3"/>
    <mergeCell ref="K3:L3"/>
    <mergeCell ref="AM3:AN3"/>
    <mergeCell ref="Y3:Z3"/>
    <mergeCell ref="AA3:AB3"/>
    <mergeCell ref="AC3:AD3"/>
    <mergeCell ref="AE3:AF3"/>
    <mergeCell ref="B24:N25"/>
    <mergeCell ref="W3:X3"/>
    <mergeCell ref="U3:V3"/>
    <mergeCell ref="G3:H3"/>
    <mergeCell ref="M3:N3"/>
    <mergeCell ref="O3:P3"/>
    <mergeCell ref="Q3:R3"/>
    <mergeCell ref="S3:T3"/>
    <mergeCell ref="AG3:AH3"/>
    <mergeCell ref="AI3:AJ3"/>
    <mergeCell ref="AK3:AL3"/>
  </mergeCells>
  <printOptions/>
  <pageMargins left="0.17" right="0.17" top="0.35" bottom="0.36" header="0.18" footer="0.16"/>
  <pageSetup horizontalDpi="600" verticalDpi="600" orientation="landscape" paperSize="9" scale="61" r:id="rId1"/>
  <headerFooter alignWithMargins="0">
    <oddFooter>&amp;CPage &amp;P of &amp;N</oddFooter>
  </headerFooter>
  <colBreaks count="1" manualBreakCount="1">
    <brk id="18" max="65535" man="1"/>
  </colBreaks>
  <ignoredErrors>
    <ignoredError sqref="AM5:AN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8"/>
  </sheetPr>
  <dimension ref="A2:D2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5" sqref="C15"/>
    </sheetView>
  </sheetViews>
  <sheetFormatPr defaultColWidth="9.140625" defaultRowHeight="12.75"/>
  <cols>
    <col min="1" max="1" width="4.421875" style="11" customWidth="1"/>
    <col min="2" max="2" width="56.28125" style="11" customWidth="1"/>
    <col min="3" max="3" width="13.00390625" style="11" customWidth="1"/>
    <col min="4" max="4" width="9.421875" style="11" bestFit="1" customWidth="1"/>
    <col min="5" max="16384" width="9.140625" style="11" customWidth="1"/>
  </cols>
  <sheetData>
    <row r="2" spans="1:4" ht="42" customHeight="1">
      <c r="A2" s="94" t="s">
        <v>62</v>
      </c>
      <c r="B2" s="94"/>
      <c r="C2" s="94"/>
      <c r="D2" s="94"/>
    </row>
    <row r="4" spans="1:4" ht="43.5" customHeight="1">
      <c r="A4" s="1" t="s">
        <v>0</v>
      </c>
      <c r="B4" s="63" t="s">
        <v>37</v>
      </c>
      <c r="C4" s="63" t="s">
        <v>28</v>
      </c>
      <c r="D4" s="63" t="s">
        <v>38</v>
      </c>
    </row>
    <row r="5" spans="1:4" ht="27" customHeight="1">
      <c r="A5" s="10">
        <v>1</v>
      </c>
      <c r="B5" s="60" t="s">
        <v>1</v>
      </c>
      <c r="C5" s="16">
        <f>HLOOKUP(B5,'Wr. Prem. &amp; Outw. Re Prem.'!$C$3:$AL$21,19,)</f>
        <v>10008393.5410257</v>
      </c>
      <c r="D5" s="17">
        <f>C5/$C$23</f>
        <v>0.02768901727700082</v>
      </c>
    </row>
    <row r="6" spans="1:4" ht="27" customHeight="1">
      <c r="A6" s="10">
        <v>2</v>
      </c>
      <c r="B6" s="60" t="s">
        <v>15</v>
      </c>
      <c r="C6" s="16">
        <f>HLOOKUP(B6,'Wr. Prem. &amp; Outw. Re Prem.'!$C$3:$AL$21,19,)</f>
        <v>2207029.882799407</v>
      </c>
      <c r="D6" s="17">
        <f aca="true" t="shared" si="0" ref="D6:D19">C6/$C$23</f>
        <v>0.006105923823357872</v>
      </c>
    </row>
    <row r="7" spans="1:4" ht="27" customHeight="1">
      <c r="A7" s="10">
        <v>3</v>
      </c>
      <c r="B7" s="60" t="s">
        <v>2</v>
      </c>
      <c r="C7" s="16">
        <f>HLOOKUP(B7,'Wr. Prem. &amp; Outw. Re Prem.'!$C$3:$AL$21,19,)</f>
        <v>3017069.141430349</v>
      </c>
      <c r="D7" s="17">
        <f t="shared" si="0"/>
        <v>0.00834696190158101</v>
      </c>
    </row>
    <row r="8" spans="1:4" ht="27" customHeight="1">
      <c r="A8" s="10">
        <v>4</v>
      </c>
      <c r="B8" s="60" t="s">
        <v>3</v>
      </c>
      <c r="C8" s="16">
        <f>HLOOKUP(B8,'Wr. Prem. &amp; Outw. Re Prem.'!$C$3:$AL$21,19,)</f>
        <v>245796218.86030692</v>
      </c>
      <c r="D8" s="17">
        <f t="shared" si="0"/>
        <v>0.6800148018507096</v>
      </c>
    </row>
    <row r="9" spans="1:4" ht="38.25" customHeight="1">
      <c r="A9" s="10">
        <v>5</v>
      </c>
      <c r="B9" s="60" t="s">
        <v>4</v>
      </c>
      <c r="C9" s="16">
        <f>HLOOKUP(B9,'Wr. Prem. &amp; Outw. Re Prem.'!$C$3:$AL$21,19,)</f>
        <v>27130498.76605757</v>
      </c>
      <c r="D9" s="17">
        <f t="shared" si="0"/>
        <v>0.0750586840922754</v>
      </c>
    </row>
    <row r="10" spans="1:4" ht="27" customHeight="1">
      <c r="A10" s="10">
        <v>6</v>
      </c>
      <c r="B10" s="60" t="s">
        <v>5</v>
      </c>
      <c r="C10" s="16">
        <f>HLOOKUP(B10,'Wr. Prem. &amp; Outw. Re Prem.'!$C$3:$AL$21,19,)</f>
        <v>3522576.957221883</v>
      </c>
      <c r="D10" s="17">
        <f t="shared" si="0"/>
        <v>0.00974548950620958</v>
      </c>
    </row>
    <row r="11" spans="1:4" ht="27" customHeight="1">
      <c r="A11" s="10">
        <v>7</v>
      </c>
      <c r="B11" s="60" t="s">
        <v>6</v>
      </c>
      <c r="C11" s="16">
        <f>HLOOKUP(B11,'Wr. Prem. &amp; Outw. Re Prem.'!$C$3:$AL$21,19,)</f>
        <v>64888.2</v>
      </c>
      <c r="D11" s="17">
        <f t="shared" si="0"/>
        <v>0.00017951836960733187</v>
      </c>
    </row>
    <row r="12" spans="1:4" ht="27" customHeight="1">
      <c r="A12" s="10">
        <v>8</v>
      </c>
      <c r="B12" s="60" t="s">
        <v>22</v>
      </c>
      <c r="C12" s="16">
        <f>HLOOKUP(B12,'Wr. Prem. &amp; Outw. Re Prem.'!$C$3:$AL$21,19,)</f>
        <v>6065223.525413173</v>
      </c>
      <c r="D12" s="17">
        <f t="shared" si="0"/>
        <v>0.01677992360068867</v>
      </c>
    </row>
    <row r="13" spans="1:4" ht="27" customHeight="1">
      <c r="A13" s="10">
        <v>9</v>
      </c>
      <c r="B13" s="60" t="s">
        <v>16</v>
      </c>
      <c r="C13" s="16">
        <f>HLOOKUP(B13,'Wr. Prem. &amp; Outw. Re Prem.'!$C$3:$AL$21,19,)</f>
        <v>2199157.335813768</v>
      </c>
      <c r="D13" s="17">
        <f t="shared" si="0"/>
        <v>0.00608414379556362</v>
      </c>
    </row>
    <row r="14" spans="1:4" ht="27" customHeight="1">
      <c r="A14" s="10">
        <v>10</v>
      </c>
      <c r="B14" s="60" t="s">
        <v>24</v>
      </c>
      <c r="C14" s="16">
        <f>HLOOKUP(B14,'Wr. Prem. &amp; Outw. Re Prem.'!$C$3:$AL$21,19,)</f>
        <v>375076.80291800003</v>
      </c>
      <c r="D14" s="17">
        <f t="shared" si="0"/>
        <v>0.0010376798268000947</v>
      </c>
    </row>
    <row r="15" spans="1:4" ht="27" customHeight="1">
      <c r="A15" s="10">
        <v>11</v>
      </c>
      <c r="B15" s="60" t="s">
        <v>17</v>
      </c>
      <c r="C15" s="16">
        <f>HLOOKUP(B15,'Wr. Prem. &amp; Outw. Re Prem.'!$C$3:$AL$21,19,)</f>
        <v>35972.1759098048</v>
      </c>
      <c r="D15" s="17">
        <f t="shared" si="0"/>
        <v>9.951988759984554E-05</v>
      </c>
    </row>
    <row r="16" spans="1:4" ht="27" customHeight="1">
      <c r="A16" s="10">
        <v>12</v>
      </c>
      <c r="B16" s="60" t="s">
        <v>7</v>
      </c>
      <c r="C16" s="16">
        <f>HLOOKUP(B16,'Wr. Prem. &amp; Outw. Re Prem.'!$C$3:$AL$21,19,)</f>
        <v>3072599.5654791966</v>
      </c>
      <c r="D16" s="17">
        <f t="shared" si="0"/>
        <v>0.00850059123925493</v>
      </c>
    </row>
    <row r="17" spans="1:4" ht="27" customHeight="1">
      <c r="A17" s="10">
        <v>13</v>
      </c>
      <c r="B17" s="60" t="s">
        <v>8</v>
      </c>
      <c r="C17" s="16">
        <f>HLOOKUP(B17,'Wr. Prem. &amp; Outw. Re Prem.'!$C$3:$AL$21,19,)</f>
        <v>35148135.15545097</v>
      </c>
      <c r="D17" s="17">
        <f t="shared" si="0"/>
        <v>0.09724011326935718</v>
      </c>
    </row>
    <row r="18" spans="1:4" ht="27" customHeight="1">
      <c r="A18" s="10">
        <v>14</v>
      </c>
      <c r="B18" s="60" t="s">
        <v>9</v>
      </c>
      <c r="C18" s="16">
        <f>HLOOKUP(B18,'Wr. Prem. &amp; Outw. Re Prem.'!$C$3:$AL$21,19,)</f>
        <v>1252413.679150685</v>
      </c>
      <c r="D18" s="17">
        <f t="shared" si="0"/>
        <v>0.0034649021201859664</v>
      </c>
    </row>
    <row r="19" spans="1:4" ht="27" customHeight="1">
      <c r="A19" s="10">
        <v>15</v>
      </c>
      <c r="B19" s="60" t="s">
        <v>10</v>
      </c>
      <c r="C19" s="16">
        <f>HLOOKUP(B19,'Wr. Prem. &amp; Outw. Re Prem.'!$C$3:$AL$21,19,)</f>
        <v>14284271.122934915</v>
      </c>
      <c r="D19" s="17">
        <f t="shared" si="0"/>
        <v>0.039518572914927025</v>
      </c>
    </row>
    <row r="20" spans="1:4" ht="27" customHeight="1">
      <c r="A20" s="10">
        <v>16</v>
      </c>
      <c r="B20" s="60" t="s">
        <v>11</v>
      </c>
      <c r="C20" s="16">
        <f>HLOOKUP(B20,'Wr. Prem. &amp; Outw. Re Prem.'!$C$3:$AL$21,19,)</f>
        <v>18011.79</v>
      </c>
      <c r="D20" s="17">
        <f>C20/$C$23</f>
        <v>4.983105055325382E-05</v>
      </c>
    </row>
    <row r="21" spans="1:4" ht="27" customHeight="1">
      <c r="A21" s="10">
        <v>17</v>
      </c>
      <c r="B21" s="60" t="s">
        <v>12</v>
      </c>
      <c r="C21" s="16">
        <f>HLOOKUP(B21,'Wr. Prem. &amp; Outw. Re Prem.'!$C$3:$AL$21,19,)</f>
        <v>7258447.241308896</v>
      </c>
      <c r="D21" s="17">
        <f>C21/$C$23</f>
        <v>0.020081071976732423</v>
      </c>
    </row>
    <row r="22" spans="1:4" ht="27" customHeight="1">
      <c r="A22" s="10">
        <v>18</v>
      </c>
      <c r="B22" s="60" t="s">
        <v>13</v>
      </c>
      <c r="C22" s="16">
        <f>HLOOKUP(B22,'Wr. Prem. &amp; Outw. Re Prem.'!$C$3:$AL$21,19,)</f>
        <v>1176</v>
      </c>
      <c r="D22" s="17">
        <f>C22/$C$23</f>
        <v>3.253497595221046E-06</v>
      </c>
    </row>
    <row r="23" spans="1:4" ht="27" customHeight="1">
      <c r="A23" s="61"/>
      <c r="B23" s="62" t="s">
        <v>27</v>
      </c>
      <c r="C23" s="8">
        <f>SUM(C5:C22)</f>
        <v>361457159.7432213</v>
      </c>
      <c r="D23" s="9">
        <f>SUM(D5:D22)</f>
        <v>0.9999999999999999</v>
      </c>
    </row>
    <row r="25" ht="15">
      <c r="C25" s="13"/>
    </row>
    <row r="26" ht="15">
      <c r="C26" s="13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AN2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4.421875" style="38" customWidth="1"/>
    <col min="2" max="2" width="25.00390625" style="11" customWidth="1"/>
    <col min="3" max="6" width="11.57421875" style="11" customWidth="1"/>
    <col min="7" max="7" width="12.28125" style="11" customWidth="1"/>
    <col min="8" max="38" width="11.57421875" style="11" customWidth="1"/>
    <col min="39" max="39" width="13.140625" style="11" customWidth="1"/>
    <col min="40" max="40" width="11.57421875" style="11" customWidth="1"/>
    <col min="41" max="16384" width="9.140625" style="11" customWidth="1"/>
  </cols>
  <sheetData>
    <row r="1" spans="1:15" s="38" customFormat="1" ht="27.75" customHeight="1">
      <c r="A1" s="48" t="s">
        <v>69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37" s="65" customFormat="1" ht="15">
      <c r="A2" s="32" t="s">
        <v>74</v>
      </c>
      <c r="C2" s="66"/>
      <c r="E2" s="66"/>
      <c r="G2" s="66"/>
      <c r="I2" s="66"/>
      <c r="K2" s="66"/>
      <c r="M2" s="66"/>
      <c r="O2" s="66"/>
      <c r="Q2" s="66"/>
      <c r="S2" s="66"/>
      <c r="U2" s="66"/>
      <c r="W2" s="66"/>
      <c r="Y2" s="66"/>
      <c r="AA2" s="66"/>
      <c r="AC2" s="66"/>
      <c r="AE2" s="66"/>
      <c r="AG2" s="66"/>
      <c r="AI2" s="66"/>
      <c r="AK2" s="66"/>
    </row>
    <row r="3" spans="1:40" s="32" customFormat="1" ht="89.25" customHeight="1">
      <c r="A3" s="87" t="s">
        <v>25</v>
      </c>
      <c r="B3" s="89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0" t="s">
        <v>8</v>
      </c>
      <c r="AB3" s="81"/>
      <c r="AC3" s="80" t="s">
        <v>9</v>
      </c>
      <c r="AD3" s="81"/>
      <c r="AE3" s="80" t="s">
        <v>10</v>
      </c>
      <c r="AF3" s="81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84" t="s">
        <v>27</v>
      </c>
      <c r="AN3" s="85"/>
    </row>
    <row r="4" spans="1:40" s="32" customFormat="1" ht="24">
      <c r="A4" s="88"/>
      <c r="B4" s="90"/>
      <c r="C4" s="43" t="s">
        <v>28</v>
      </c>
      <c r="D4" s="43" t="s">
        <v>29</v>
      </c>
      <c r="E4" s="43" t="s">
        <v>28</v>
      </c>
      <c r="F4" s="43" t="s">
        <v>29</v>
      </c>
      <c r="G4" s="43" t="s">
        <v>28</v>
      </c>
      <c r="H4" s="43" t="s">
        <v>29</v>
      </c>
      <c r="I4" s="43" t="s">
        <v>28</v>
      </c>
      <c r="J4" s="43" t="s">
        <v>29</v>
      </c>
      <c r="K4" s="43" t="s">
        <v>28</v>
      </c>
      <c r="L4" s="43" t="s">
        <v>29</v>
      </c>
      <c r="M4" s="43" t="s">
        <v>28</v>
      </c>
      <c r="N4" s="43" t="s">
        <v>29</v>
      </c>
      <c r="O4" s="43" t="s">
        <v>28</v>
      </c>
      <c r="P4" s="43" t="s">
        <v>29</v>
      </c>
      <c r="Q4" s="43" t="s">
        <v>28</v>
      </c>
      <c r="R4" s="43" t="s">
        <v>29</v>
      </c>
      <c r="S4" s="43" t="s">
        <v>28</v>
      </c>
      <c r="T4" s="43" t="s">
        <v>29</v>
      </c>
      <c r="U4" s="43" t="s">
        <v>28</v>
      </c>
      <c r="V4" s="43" t="s">
        <v>29</v>
      </c>
      <c r="W4" s="43" t="s">
        <v>28</v>
      </c>
      <c r="X4" s="43" t="s">
        <v>29</v>
      </c>
      <c r="Y4" s="43" t="s">
        <v>28</v>
      </c>
      <c r="Z4" s="43" t="s">
        <v>29</v>
      </c>
      <c r="AA4" s="43" t="s">
        <v>28</v>
      </c>
      <c r="AB4" s="43" t="s">
        <v>29</v>
      </c>
      <c r="AC4" s="43" t="s">
        <v>28</v>
      </c>
      <c r="AD4" s="43" t="s">
        <v>29</v>
      </c>
      <c r="AE4" s="43" t="s">
        <v>28</v>
      </c>
      <c r="AF4" s="43" t="s">
        <v>29</v>
      </c>
      <c r="AG4" s="43" t="s">
        <v>28</v>
      </c>
      <c r="AH4" s="43" t="s">
        <v>29</v>
      </c>
      <c r="AI4" s="43" t="s">
        <v>28</v>
      </c>
      <c r="AJ4" s="43" t="s">
        <v>29</v>
      </c>
      <c r="AK4" s="43" t="s">
        <v>28</v>
      </c>
      <c r="AL4" s="43" t="s">
        <v>29</v>
      </c>
      <c r="AM4" s="43" t="s">
        <v>28</v>
      </c>
      <c r="AN4" s="43" t="s">
        <v>29</v>
      </c>
    </row>
    <row r="5" spans="1:40" ht="43.5" customHeight="1">
      <c r="A5" s="34">
        <v>1</v>
      </c>
      <c r="B5" s="3" t="s">
        <v>44</v>
      </c>
      <c r="C5" s="75">
        <v>0</v>
      </c>
      <c r="D5" s="75">
        <v>0</v>
      </c>
      <c r="E5" s="75">
        <v>0</v>
      </c>
      <c r="F5" s="75">
        <v>0</v>
      </c>
      <c r="G5" s="75">
        <v>0</v>
      </c>
      <c r="H5" s="75">
        <v>0</v>
      </c>
      <c r="I5" s="75">
        <v>328275</v>
      </c>
      <c r="J5" s="75">
        <v>0</v>
      </c>
      <c r="K5" s="75">
        <v>0</v>
      </c>
      <c r="L5" s="75">
        <v>0</v>
      </c>
      <c r="M5" s="75">
        <v>0</v>
      </c>
      <c r="N5" s="75">
        <v>0</v>
      </c>
      <c r="O5" s="75">
        <v>0</v>
      </c>
      <c r="P5" s="75">
        <v>0</v>
      </c>
      <c r="Q5" s="75">
        <v>0</v>
      </c>
      <c r="R5" s="75">
        <v>0</v>
      </c>
      <c r="S5" s="75">
        <v>0</v>
      </c>
      <c r="T5" s="75">
        <v>0</v>
      </c>
      <c r="U5" s="75">
        <v>1471644.884</v>
      </c>
      <c r="V5" s="75">
        <v>1471644.884</v>
      </c>
      <c r="W5" s="75">
        <v>0</v>
      </c>
      <c r="X5" s="75">
        <v>0</v>
      </c>
      <c r="Y5" s="75">
        <v>0</v>
      </c>
      <c r="Z5" s="75">
        <v>0</v>
      </c>
      <c r="AA5" s="75">
        <v>6588110</v>
      </c>
      <c r="AB5" s="75">
        <v>6376901.7562</v>
      </c>
      <c r="AC5" s="75">
        <v>0</v>
      </c>
      <c r="AD5" s="75">
        <v>0</v>
      </c>
      <c r="AE5" s="75">
        <v>0</v>
      </c>
      <c r="AF5" s="75">
        <v>0</v>
      </c>
      <c r="AG5" s="75">
        <v>0</v>
      </c>
      <c r="AH5" s="75">
        <v>0</v>
      </c>
      <c r="AI5" s="75">
        <v>626628</v>
      </c>
      <c r="AJ5" s="75">
        <v>497178</v>
      </c>
      <c r="AK5" s="75">
        <v>0</v>
      </c>
      <c r="AL5" s="75">
        <v>0</v>
      </c>
      <c r="AM5" s="35">
        <f>C5+E5+G5+I5+K5+M5+O5+Q5+S5+U5+W5+Y5+AA5+AC5+AE5+AG5+AI5+AK5</f>
        <v>9014657.884</v>
      </c>
      <c r="AN5" s="35">
        <f>D5+F5+H5+J5+L5+N5+P5+R5+T5+V5+X5+Z5+AB5+AD5+AF5+AH5+AJ5+AL5</f>
        <v>8345724.6402</v>
      </c>
    </row>
    <row r="6" spans="1:40" ht="43.5" customHeight="1">
      <c r="A6" s="37">
        <v>2</v>
      </c>
      <c r="B6" s="3" t="s">
        <v>41</v>
      </c>
      <c r="C6" s="75">
        <v>2510.92</v>
      </c>
      <c r="D6" s="75">
        <v>0</v>
      </c>
      <c r="E6" s="75">
        <v>715</v>
      </c>
      <c r="F6" s="75">
        <v>0</v>
      </c>
      <c r="G6" s="75">
        <v>903.77</v>
      </c>
      <c r="H6" s="75">
        <v>0</v>
      </c>
      <c r="I6" s="75">
        <v>703627.24</v>
      </c>
      <c r="J6" s="75">
        <v>0</v>
      </c>
      <c r="K6" s="75">
        <v>42273.08</v>
      </c>
      <c r="L6" s="75">
        <v>0</v>
      </c>
      <c r="M6" s="75">
        <v>3843.16</v>
      </c>
      <c r="N6" s="75">
        <v>0</v>
      </c>
      <c r="O6" s="75">
        <v>54073.49</v>
      </c>
      <c r="P6" s="75">
        <v>16027.38</v>
      </c>
      <c r="Q6" s="75">
        <v>0</v>
      </c>
      <c r="R6" s="75">
        <v>0</v>
      </c>
      <c r="S6" s="75">
        <v>128598.56</v>
      </c>
      <c r="T6" s="75">
        <v>91044.43999999999</v>
      </c>
      <c r="U6" s="75">
        <v>0</v>
      </c>
      <c r="V6" s="75">
        <v>0</v>
      </c>
      <c r="W6" s="75">
        <v>0</v>
      </c>
      <c r="X6" s="75">
        <v>0</v>
      </c>
      <c r="Y6" s="75">
        <v>11308.15</v>
      </c>
      <c r="Z6" s="75">
        <v>4408.17</v>
      </c>
      <c r="AA6" s="75">
        <v>77699.41</v>
      </c>
      <c r="AB6" s="75">
        <v>14381.24</v>
      </c>
      <c r="AC6" s="75">
        <v>0</v>
      </c>
      <c r="AD6" s="75">
        <v>0</v>
      </c>
      <c r="AE6" s="75">
        <v>0</v>
      </c>
      <c r="AF6" s="75">
        <v>0</v>
      </c>
      <c r="AG6" s="75">
        <v>0</v>
      </c>
      <c r="AH6" s="75">
        <v>0</v>
      </c>
      <c r="AI6" s="75">
        <v>0</v>
      </c>
      <c r="AJ6" s="75">
        <v>0</v>
      </c>
      <c r="AK6" s="75">
        <v>0</v>
      </c>
      <c r="AL6" s="75">
        <v>0</v>
      </c>
      <c r="AM6" s="35">
        <f aca="true" t="shared" si="0" ref="AM6:AM17">C6+E6+G6+I6+K6+M6+O6+Q6+S6+U6+W6+Y6+AA6+AC6+AE6+AG6+AI6+AK6</f>
        <v>1025552.78</v>
      </c>
      <c r="AN6" s="35">
        <f aca="true" t="shared" si="1" ref="AN6:AN17">D6+F6+H6+J6+L6+N6+P6+R6+T6+V6+X6+Z6+AB6+AD6+AF6+AH6+AJ6+AL6</f>
        <v>125861.23</v>
      </c>
    </row>
    <row r="7" spans="1:40" ht="43.5" customHeight="1">
      <c r="A7" s="34">
        <v>3</v>
      </c>
      <c r="B7" s="3" t="s">
        <v>53</v>
      </c>
      <c r="C7" s="75">
        <v>0</v>
      </c>
      <c r="D7" s="75">
        <v>0</v>
      </c>
      <c r="E7" s="75">
        <v>0</v>
      </c>
      <c r="F7" s="75">
        <v>0</v>
      </c>
      <c r="G7" s="75">
        <v>0</v>
      </c>
      <c r="H7" s="75">
        <v>0</v>
      </c>
      <c r="I7" s="75">
        <v>0</v>
      </c>
      <c r="J7" s="75">
        <v>0</v>
      </c>
      <c r="K7" s="75">
        <v>0</v>
      </c>
      <c r="L7" s="75">
        <v>0</v>
      </c>
      <c r="M7" s="75">
        <v>0</v>
      </c>
      <c r="N7" s="75">
        <v>0</v>
      </c>
      <c r="O7" s="75">
        <v>0</v>
      </c>
      <c r="P7" s="75">
        <v>0</v>
      </c>
      <c r="Q7" s="75">
        <v>0</v>
      </c>
      <c r="R7" s="75">
        <v>0</v>
      </c>
      <c r="S7" s="75">
        <v>0</v>
      </c>
      <c r="T7" s="75">
        <v>0</v>
      </c>
      <c r="U7" s="75">
        <v>0</v>
      </c>
      <c r="V7" s="75">
        <v>0</v>
      </c>
      <c r="W7" s="75">
        <v>0</v>
      </c>
      <c r="X7" s="75">
        <v>0</v>
      </c>
      <c r="Y7" s="75">
        <v>40885.54</v>
      </c>
      <c r="Z7" s="75">
        <v>40885.54</v>
      </c>
      <c r="AA7" s="75">
        <v>205273.71595999997</v>
      </c>
      <c r="AB7" s="75">
        <v>205273.71595999997</v>
      </c>
      <c r="AC7" s="75">
        <v>511501.55008</v>
      </c>
      <c r="AD7" s="75">
        <v>417235.38116</v>
      </c>
      <c r="AE7" s="75">
        <v>0</v>
      </c>
      <c r="AF7" s="75">
        <v>0</v>
      </c>
      <c r="AG7" s="75">
        <v>0</v>
      </c>
      <c r="AH7" s="75">
        <v>0</v>
      </c>
      <c r="AI7" s="75">
        <v>125982.58625</v>
      </c>
      <c r="AJ7" s="75">
        <v>5223.88</v>
      </c>
      <c r="AK7" s="75">
        <v>0</v>
      </c>
      <c r="AL7" s="75">
        <v>0</v>
      </c>
      <c r="AM7" s="35">
        <f t="shared" si="0"/>
        <v>883643.3922899999</v>
      </c>
      <c r="AN7" s="35">
        <f t="shared" si="1"/>
        <v>668618.51712</v>
      </c>
    </row>
    <row r="8" spans="1:40" ht="43.5" customHeight="1">
      <c r="A8" s="34">
        <v>4</v>
      </c>
      <c r="B8" s="3" t="s">
        <v>43</v>
      </c>
      <c r="C8" s="75">
        <v>0</v>
      </c>
      <c r="D8" s="75">
        <v>0</v>
      </c>
      <c r="E8" s="75">
        <v>0</v>
      </c>
      <c r="F8" s="75">
        <v>0</v>
      </c>
      <c r="G8" s="75">
        <v>719.8656300000001</v>
      </c>
      <c r="H8" s="75">
        <v>340.362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v>0</v>
      </c>
      <c r="P8" s="75">
        <v>0</v>
      </c>
      <c r="Q8" s="75">
        <v>44964.888615</v>
      </c>
      <c r="R8" s="75">
        <v>21272.625</v>
      </c>
      <c r="S8" s="75">
        <v>12761.254350000001</v>
      </c>
      <c r="T8" s="75">
        <v>6033.6900000000005</v>
      </c>
      <c r="U8" s="75">
        <v>0</v>
      </c>
      <c r="V8" s="75">
        <v>0</v>
      </c>
      <c r="W8" s="75">
        <v>0</v>
      </c>
      <c r="X8" s="75">
        <v>0</v>
      </c>
      <c r="Y8" s="75">
        <v>0</v>
      </c>
      <c r="Z8" s="75">
        <v>0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5">
        <v>0</v>
      </c>
      <c r="AG8" s="75">
        <v>0</v>
      </c>
      <c r="AH8" s="75">
        <v>0</v>
      </c>
      <c r="AI8" s="75">
        <v>0</v>
      </c>
      <c r="AJ8" s="75">
        <v>0</v>
      </c>
      <c r="AK8" s="75">
        <v>0</v>
      </c>
      <c r="AL8" s="75">
        <v>0</v>
      </c>
      <c r="AM8" s="35">
        <f t="shared" si="0"/>
        <v>58446.00859500001</v>
      </c>
      <c r="AN8" s="35">
        <f t="shared" si="1"/>
        <v>27646.677000000003</v>
      </c>
    </row>
    <row r="9" spans="1:40" ht="43.5" customHeight="1">
      <c r="A9" s="34">
        <v>5</v>
      </c>
      <c r="B9" s="3" t="s">
        <v>40</v>
      </c>
      <c r="C9" s="75">
        <v>0</v>
      </c>
      <c r="D9" s="75">
        <v>0</v>
      </c>
      <c r="E9" s="75">
        <v>0</v>
      </c>
      <c r="F9" s="75">
        <v>0</v>
      </c>
      <c r="G9" s="75">
        <v>0</v>
      </c>
      <c r="H9" s="75">
        <v>0</v>
      </c>
      <c r="I9" s="75">
        <v>47351.29</v>
      </c>
      <c r="J9" s="75">
        <v>0</v>
      </c>
      <c r="K9" s="75">
        <v>0</v>
      </c>
      <c r="L9" s="75">
        <v>0</v>
      </c>
      <c r="M9" s="75">
        <v>0</v>
      </c>
      <c r="N9" s="75">
        <v>0</v>
      </c>
      <c r="O9" s="75">
        <v>0</v>
      </c>
      <c r="P9" s="75">
        <v>0</v>
      </c>
      <c r="Q9" s="75">
        <v>0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75">
        <v>0</v>
      </c>
      <c r="X9" s="75">
        <v>0</v>
      </c>
      <c r="Y9" s="75">
        <v>0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  <c r="AI9" s="75">
        <v>0</v>
      </c>
      <c r="AJ9" s="75">
        <v>0</v>
      </c>
      <c r="AK9" s="75">
        <v>0</v>
      </c>
      <c r="AL9" s="75">
        <v>0</v>
      </c>
      <c r="AM9" s="35">
        <f t="shared" si="0"/>
        <v>47351.29</v>
      </c>
      <c r="AN9" s="35">
        <f t="shared" si="1"/>
        <v>0</v>
      </c>
    </row>
    <row r="10" spans="1:40" ht="43.5" customHeight="1">
      <c r="A10" s="37">
        <v>6</v>
      </c>
      <c r="B10" s="3" t="s">
        <v>42</v>
      </c>
      <c r="C10" s="75">
        <v>0</v>
      </c>
      <c r="D10" s="75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  <c r="V10" s="75">
        <v>0</v>
      </c>
      <c r="W10" s="75">
        <v>0</v>
      </c>
      <c r="X10" s="75">
        <v>0</v>
      </c>
      <c r="Y10" s="75">
        <v>0</v>
      </c>
      <c r="Z10" s="75">
        <v>0</v>
      </c>
      <c r="AA10" s="75">
        <v>25300.55</v>
      </c>
      <c r="AB10" s="75">
        <v>0</v>
      </c>
      <c r="AC10" s="75">
        <v>0</v>
      </c>
      <c r="AD10" s="75">
        <v>0</v>
      </c>
      <c r="AE10" s="75">
        <v>4200</v>
      </c>
      <c r="AF10" s="75">
        <v>0</v>
      </c>
      <c r="AG10" s="75">
        <v>0</v>
      </c>
      <c r="AH10" s="75">
        <v>0</v>
      </c>
      <c r="AI10" s="75">
        <v>0</v>
      </c>
      <c r="AJ10" s="75">
        <v>0</v>
      </c>
      <c r="AK10" s="75">
        <v>0</v>
      </c>
      <c r="AL10" s="75">
        <v>0</v>
      </c>
      <c r="AM10" s="35">
        <f t="shared" si="0"/>
        <v>29500.55</v>
      </c>
      <c r="AN10" s="35">
        <f t="shared" si="1"/>
        <v>0</v>
      </c>
    </row>
    <row r="11" spans="1:40" ht="43.5" customHeight="1">
      <c r="A11" s="34">
        <v>7</v>
      </c>
      <c r="B11" s="3" t="s">
        <v>50</v>
      </c>
      <c r="C11" s="75">
        <v>0</v>
      </c>
      <c r="D11" s="75">
        <v>0</v>
      </c>
      <c r="E11" s="75">
        <v>17115.3077586206</v>
      </c>
      <c r="F11" s="75">
        <v>7060.06445043105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0</v>
      </c>
      <c r="Z11" s="75">
        <v>0</v>
      </c>
      <c r="AA11" s="75">
        <v>5150</v>
      </c>
      <c r="AB11" s="75">
        <v>4757.1</v>
      </c>
      <c r="AC11" s="75">
        <v>0</v>
      </c>
      <c r="AD11" s="75">
        <v>0</v>
      </c>
      <c r="AE11" s="75">
        <v>0</v>
      </c>
      <c r="AF11" s="75">
        <v>0</v>
      </c>
      <c r="AG11" s="75">
        <v>0</v>
      </c>
      <c r="AH11" s="75">
        <v>0</v>
      </c>
      <c r="AI11" s="75">
        <v>0</v>
      </c>
      <c r="AJ11" s="75">
        <v>0</v>
      </c>
      <c r="AK11" s="75">
        <v>0</v>
      </c>
      <c r="AL11" s="75">
        <v>0</v>
      </c>
      <c r="AM11" s="35">
        <f t="shared" si="0"/>
        <v>22265.3077586206</v>
      </c>
      <c r="AN11" s="35">
        <f t="shared" si="1"/>
        <v>11817.16445043105</v>
      </c>
    </row>
    <row r="12" spans="1:40" ht="43.5" customHeight="1">
      <c r="A12" s="34">
        <v>8</v>
      </c>
      <c r="B12" s="3" t="s">
        <v>45</v>
      </c>
      <c r="C12" s="75">
        <v>0</v>
      </c>
      <c r="D12" s="75">
        <v>0</v>
      </c>
      <c r="E12" s="75">
        <v>0</v>
      </c>
      <c r="F12" s="75">
        <v>0</v>
      </c>
      <c r="G12" s="75">
        <v>0</v>
      </c>
      <c r="H12" s="75">
        <v>0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v>0</v>
      </c>
      <c r="W12" s="75">
        <v>0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v>0</v>
      </c>
      <c r="AD12" s="75">
        <v>0</v>
      </c>
      <c r="AE12" s="75">
        <v>0</v>
      </c>
      <c r="AF12" s="75">
        <v>0</v>
      </c>
      <c r="AG12" s="75">
        <v>0</v>
      </c>
      <c r="AH12" s="75">
        <v>0</v>
      </c>
      <c r="AI12" s="75">
        <v>0</v>
      </c>
      <c r="AJ12" s="75">
        <v>0</v>
      </c>
      <c r="AK12" s="75">
        <v>0</v>
      </c>
      <c r="AL12" s="75">
        <v>0</v>
      </c>
      <c r="AM12" s="35">
        <f t="shared" si="0"/>
        <v>0</v>
      </c>
      <c r="AN12" s="35">
        <f t="shared" si="1"/>
        <v>0</v>
      </c>
    </row>
    <row r="13" spans="1:40" ht="43.5" customHeight="1">
      <c r="A13" s="34">
        <v>9</v>
      </c>
      <c r="B13" s="3" t="s">
        <v>47</v>
      </c>
      <c r="C13" s="75">
        <v>0</v>
      </c>
      <c r="D13" s="75">
        <v>0</v>
      </c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v>0</v>
      </c>
      <c r="AD13" s="75">
        <v>0</v>
      </c>
      <c r="AE13" s="75">
        <v>0</v>
      </c>
      <c r="AF13" s="75">
        <v>0</v>
      </c>
      <c r="AG13" s="75">
        <v>0</v>
      </c>
      <c r="AH13" s="75">
        <v>0</v>
      </c>
      <c r="AI13" s="75">
        <v>0</v>
      </c>
      <c r="AJ13" s="75">
        <v>0</v>
      </c>
      <c r="AK13" s="75">
        <v>0</v>
      </c>
      <c r="AL13" s="75">
        <v>0</v>
      </c>
      <c r="AM13" s="35">
        <f t="shared" si="0"/>
        <v>0</v>
      </c>
      <c r="AN13" s="35">
        <f t="shared" si="1"/>
        <v>0</v>
      </c>
    </row>
    <row r="14" spans="1:40" ht="43.5" customHeight="1">
      <c r="A14" s="37">
        <v>10</v>
      </c>
      <c r="B14" s="3" t="s">
        <v>49</v>
      </c>
      <c r="C14" s="75">
        <v>0</v>
      </c>
      <c r="D14" s="75">
        <v>0</v>
      </c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v>0</v>
      </c>
      <c r="AD14" s="75">
        <v>0</v>
      </c>
      <c r="AE14" s="75">
        <v>0</v>
      </c>
      <c r="AF14" s="75">
        <v>0</v>
      </c>
      <c r="AG14" s="75">
        <v>0</v>
      </c>
      <c r="AH14" s="75">
        <v>0</v>
      </c>
      <c r="AI14" s="75">
        <v>0</v>
      </c>
      <c r="AJ14" s="75">
        <v>0</v>
      </c>
      <c r="AK14" s="75">
        <v>0</v>
      </c>
      <c r="AL14" s="75">
        <v>0</v>
      </c>
      <c r="AM14" s="35">
        <f t="shared" si="0"/>
        <v>0</v>
      </c>
      <c r="AN14" s="35">
        <f t="shared" si="1"/>
        <v>0</v>
      </c>
    </row>
    <row r="15" spans="1:40" ht="43.5" customHeight="1">
      <c r="A15" s="34">
        <v>11</v>
      </c>
      <c r="B15" s="3" t="s">
        <v>52</v>
      </c>
      <c r="C15" s="75">
        <v>0</v>
      </c>
      <c r="D15" s="75">
        <v>0</v>
      </c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v>0</v>
      </c>
      <c r="AD15" s="75">
        <v>0</v>
      </c>
      <c r="AE15" s="75">
        <v>0</v>
      </c>
      <c r="AF15" s="75">
        <v>0</v>
      </c>
      <c r="AG15" s="75">
        <v>0</v>
      </c>
      <c r="AH15" s="75">
        <v>0</v>
      </c>
      <c r="AI15" s="75">
        <v>0</v>
      </c>
      <c r="AJ15" s="75">
        <v>0</v>
      </c>
      <c r="AK15" s="75">
        <v>0</v>
      </c>
      <c r="AL15" s="75">
        <v>0</v>
      </c>
      <c r="AM15" s="35">
        <f t="shared" si="0"/>
        <v>0</v>
      </c>
      <c r="AN15" s="35">
        <f t="shared" si="1"/>
        <v>0</v>
      </c>
    </row>
    <row r="16" spans="1:40" ht="43.5" customHeight="1">
      <c r="A16" s="34">
        <v>12</v>
      </c>
      <c r="B16" s="3" t="s">
        <v>48</v>
      </c>
      <c r="C16" s="75">
        <v>0</v>
      </c>
      <c r="D16" s="75">
        <v>0</v>
      </c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v>0</v>
      </c>
      <c r="AD16" s="75">
        <v>0</v>
      </c>
      <c r="AE16" s="75">
        <v>0</v>
      </c>
      <c r="AF16" s="75">
        <v>0</v>
      </c>
      <c r="AG16" s="75">
        <v>0</v>
      </c>
      <c r="AH16" s="75">
        <v>0</v>
      </c>
      <c r="AI16" s="75">
        <v>0</v>
      </c>
      <c r="AJ16" s="75">
        <v>0</v>
      </c>
      <c r="AK16" s="75">
        <v>0</v>
      </c>
      <c r="AL16" s="75">
        <v>0</v>
      </c>
      <c r="AM16" s="35">
        <f t="shared" si="0"/>
        <v>0</v>
      </c>
      <c r="AN16" s="35">
        <f t="shared" si="1"/>
        <v>0</v>
      </c>
    </row>
    <row r="17" spans="1:40" ht="43.5" customHeight="1">
      <c r="A17" s="34">
        <v>13</v>
      </c>
      <c r="B17" s="3" t="s">
        <v>46</v>
      </c>
      <c r="C17" s="75">
        <v>0</v>
      </c>
      <c r="D17" s="75">
        <v>0</v>
      </c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v>0</v>
      </c>
      <c r="AD17" s="75">
        <v>0</v>
      </c>
      <c r="AE17" s="75">
        <v>0</v>
      </c>
      <c r="AF17" s="75">
        <v>0</v>
      </c>
      <c r="AG17" s="75">
        <v>0</v>
      </c>
      <c r="AH17" s="75">
        <v>0</v>
      </c>
      <c r="AI17" s="75">
        <v>0</v>
      </c>
      <c r="AJ17" s="75">
        <v>0</v>
      </c>
      <c r="AK17" s="75">
        <v>0</v>
      </c>
      <c r="AL17" s="75">
        <v>0</v>
      </c>
      <c r="AM17" s="35">
        <f t="shared" si="0"/>
        <v>0</v>
      </c>
      <c r="AN17" s="35">
        <f t="shared" si="1"/>
        <v>0</v>
      </c>
    </row>
    <row r="18" spans="1:40" ht="43.5" customHeight="1">
      <c r="A18" s="34">
        <v>14</v>
      </c>
      <c r="B18" s="3" t="s">
        <v>51</v>
      </c>
      <c r="C18" s="75">
        <v>0</v>
      </c>
      <c r="D18" s="75">
        <v>0</v>
      </c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v>0</v>
      </c>
      <c r="AD18" s="75">
        <v>0</v>
      </c>
      <c r="AE18" s="75">
        <v>0</v>
      </c>
      <c r="AF18" s="75">
        <v>0</v>
      </c>
      <c r="AG18" s="75">
        <v>0</v>
      </c>
      <c r="AH18" s="75">
        <v>0</v>
      </c>
      <c r="AI18" s="75">
        <v>0</v>
      </c>
      <c r="AJ18" s="75">
        <v>0</v>
      </c>
      <c r="AK18" s="75">
        <v>0</v>
      </c>
      <c r="AL18" s="75">
        <v>0</v>
      </c>
      <c r="AM18" s="35">
        <f aca="true" t="shared" si="2" ref="AM18:AN20">C18+E18+G18+I18+K18+M18+O18+Q18+S18+U18+W18+Y18+AA18+AC18+AE18+AG18+AI18+AK18</f>
        <v>0</v>
      </c>
      <c r="AN18" s="35">
        <f t="shared" si="2"/>
        <v>0</v>
      </c>
    </row>
    <row r="19" spans="1:40" ht="43.5" customHeight="1">
      <c r="A19" s="34">
        <v>15</v>
      </c>
      <c r="B19" s="3" t="s">
        <v>54</v>
      </c>
      <c r="C19" s="75">
        <v>0</v>
      </c>
      <c r="D19" s="75">
        <v>0</v>
      </c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v>0</v>
      </c>
      <c r="AD19" s="75">
        <v>0</v>
      </c>
      <c r="AE19" s="75">
        <v>0</v>
      </c>
      <c r="AF19" s="75">
        <v>0</v>
      </c>
      <c r="AG19" s="75">
        <v>0</v>
      </c>
      <c r="AH19" s="75">
        <v>0</v>
      </c>
      <c r="AI19" s="75">
        <v>0</v>
      </c>
      <c r="AJ19" s="75">
        <v>0</v>
      </c>
      <c r="AK19" s="75">
        <v>0</v>
      </c>
      <c r="AL19" s="75">
        <v>0</v>
      </c>
      <c r="AM19" s="35">
        <f t="shared" si="2"/>
        <v>0</v>
      </c>
      <c r="AN19" s="35">
        <f t="shared" si="2"/>
        <v>0</v>
      </c>
    </row>
    <row r="20" spans="1:40" ht="43.5" customHeight="1">
      <c r="A20" s="34">
        <v>16</v>
      </c>
      <c r="B20" s="3" t="s">
        <v>55</v>
      </c>
      <c r="C20" s="75">
        <v>0</v>
      </c>
      <c r="D20" s="75">
        <v>0</v>
      </c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v>0</v>
      </c>
      <c r="AD20" s="75">
        <v>0</v>
      </c>
      <c r="AE20" s="75">
        <v>0</v>
      </c>
      <c r="AF20" s="75">
        <v>0</v>
      </c>
      <c r="AG20" s="75">
        <v>0</v>
      </c>
      <c r="AH20" s="75">
        <v>0</v>
      </c>
      <c r="AI20" s="75">
        <v>0</v>
      </c>
      <c r="AJ20" s="75">
        <v>0</v>
      </c>
      <c r="AK20" s="75">
        <v>0</v>
      </c>
      <c r="AL20" s="75">
        <v>0</v>
      </c>
      <c r="AM20" s="35">
        <f t="shared" si="2"/>
        <v>0</v>
      </c>
      <c r="AN20" s="35">
        <f t="shared" si="2"/>
        <v>0</v>
      </c>
    </row>
    <row r="21" spans="1:40" ht="16.5" customHeight="1">
      <c r="A21" s="18"/>
      <c r="B21" s="44" t="s">
        <v>27</v>
      </c>
      <c r="C21" s="2">
        <f>SUM(C5:C20)</f>
        <v>2510.92</v>
      </c>
      <c r="D21" s="2">
        <f>SUM(D5:D20)</f>
        <v>0</v>
      </c>
      <c r="E21" s="2">
        <f aca="true" t="shared" si="3" ref="E21:AM21">SUM(E5:E20)</f>
        <v>17830.3077586206</v>
      </c>
      <c r="F21" s="2">
        <f t="shared" si="3"/>
        <v>7060.06445043105</v>
      </c>
      <c r="G21" s="2">
        <f t="shared" si="3"/>
        <v>1623.6356300000002</v>
      </c>
      <c r="H21" s="2">
        <f>SUM(H5:H20)</f>
        <v>340.362</v>
      </c>
      <c r="I21" s="2">
        <f t="shared" si="3"/>
        <v>1079253.53</v>
      </c>
      <c r="J21" s="2">
        <f>SUM(J5:J20)</f>
        <v>0</v>
      </c>
      <c r="K21" s="2">
        <f t="shared" si="3"/>
        <v>42273.08</v>
      </c>
      <c r="L21" s="2">
        <f>SUM(L5:L20)</f>
        <v>0</v>
      </c>
      <c r="M21" s="2">
        <f t="shared" si="3"/>
        <v>3843.16</v>
      </c>
      <c r="N21" s="2">
        <f>SUM(N5:N20)</f>
        <v>0</v>
      </c>
      <c r="O21" s="2">
        <f t="shared" si="3"/>
        <v>54073.49</v>
      </c>
      <c r="P21" s="2">
        <f>SUM(P5:P20)</f>
        <v>16027.38</v>
      </c>
      <c r="Q21" s="2">
        <f t="shared" si="3"/>
        <v>44964.888615</v>
      </c>
      <c r="R21" s="2">
        <f>SUM(R5:R20)</f>
        <v>21272.625</v>
      </c>
      <c r="S21" s="2">
        <f t="shared" si="3"/>
        <v>141359.81435</v>
      </c>
      <c r="T21" s="2">
        <f>SUM(T5:T20)</f>
        <v>97078.12999999999</v>
      </c>
      <c r="U21" s="2">
        <f t="shared" si="3"/>
        <v>1471644.884</v>
      </c>
      <c r="V21" s="2">
        <f>SUM(V5:V20)</f>
        <v>1471644.884</v>
      </c>
      <c r="W21" s="2">
        <f t="shared" si="3"/>
        <v>0</v>
      </c>
      <c r="X21" s="2">
        <f>SUM(X5:X20)</f>
        <v>0</v>
      </c>
      <c r="Y21" s="2">
        <f t="shared" si="3"/>
        <v>52193.69</v>
      </c>
      <c r="Z21" s="2">
        <f>SUM(Z5:Z20)</f>
        <v>45293.71</v>
      </c>
      <c r="AA21" s="2">
        <f t="shared" si="3"/>
        <v>6901533.67596</v>
      </c>
      <c r="AB21" s="2">
        <f>SUM(AB5:AB20)</f>
        <v>6601313.812159999</v>
      </c>
      <c r="AC21" s="2">
        <f t="shared" si="3"/>
        <v>511501.55008</v>
      </c>
      <c r="AD21" s="2">
        <f>SUM(AD5:AD20)</f>
        <v>417235.38116</v>
      </c>
      <c r="AE21" s="2">
        <f t="shared" si="3"/>
        <v>4200</v>
      </c>
      <c r="AF21" s="2">
        <f>SUM(AF5:AF20)</f>
        <v>0</v>
      </c>
      <c r="AG21" s="2">
        <f t="shared" si="3"/>
        <v>0</v>
      </c>
      <c r="AH21" s="2">
        <f t="shared" si="3"/>
        <v>0</v>
      </c>
      <c r="AI21" s="2">
        <f t="shared" si="3"/>
        <v>752610.5862499999</v>
      </c>
      <c r="AJ21" s="2">
        <f t="shared" si="3"/>
        <v>502401.88</v>
      </c>
      <c r="AK21" s="2">
        <f t="shared" si="3"/>
        <v>0</v>
      </c>
      <c r="AL21" s="2">
        <f t="shared" si="3"/>
        <v>0</v>
      </c>
      <c r="AM21" s="2">
        <f t="shared" si="3"/>
        <v>11081417.212643618</v>
      </c>
      <c r="AN21" s="2">
        <f>SUM(AN5:AN20)</f>
        <v>9179668.228770431</v>
      </c>
    </row>
    <row r="22" spans="1:40" ht="14.25" customHeight="1">
      <c r="A22" s="20"/>
      <c r="B22" s="39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</row>
    <row r="23" spans="2:40" ht="15">
      <c r="B23" s="48" t="s">
        <v>32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2:40" ht="15" customHeight="1">
      <c r="B24" s="86" t="s">
        <v>63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AM24" s="13"/>
      <c r="AN24" s="13"/>
    </row>
    <row r="25" spans="2:40" ht="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AM25" s="13"/>
      <c r="AN25" s="13"/>
    </row>
    <row r="26" spans="39:40" ht="15">
      <c r="AM26" s="13"/>
      <c r="AN26" s="13"/>
    </row>
    <row r="27" spans="39:40" ht="15">
      <c r="AM27" s="13"/>
      <c r="AN27" s="13"/>
    </row>
    <row r="28" spans="39:40" ht="15">
      <c r="AM28" s="13"/>
      <c r="AN28" s="13"/>
    </row>
  </sheetData>
  <sheetProtection/>
  <mergeCells count="22">
    <mergeCell ref="B24:N25"/>
    <mergeCell ref="AM3:AN3"/>
    <mergeCell ref="S3:T3"/>
    <mergeCell ref="U3:V3"/>
    <mergeCell ref="W3:X3"/>
    <mergeCell ref="Y3:Z3"/>
    <mergeCell ref="M3:N3"/>
    <mergeCell ref="AA3:AB3"/>
    <mergeCell ref="AC3:AD3"/>
    <mergeCell ref="AE3:AF3"/>
    <mergeCell ref="I3:J3"/>
    <mergeCell ref="A3:A4"/>
    <mergeCell ref="B3:B4"/>
    <mergeCell ref="C3:D3"/>
    <mergeCell ref="E3:F3"/>
    <mergeCell ref="G3:H3"/>
    <mergeCell ref="AG3:AH3"/>
    <mergeCell ref="AI3:AJ3"/>
    <mergeCell ref="AK3:AL3"/>
    <mergeCell ref="O3:P3"/>
    <mergeCell ref="Q3:R3"/>
    <mergeCell ref="K3:L3"/>
  </mergeCells>
  <printOptions/>
  <pageMargins left="0.2362204724409449" right="0.1968503937007874" top="0.1968503937007874" bottom="0.15748031496062992" header="0.15748031496062992" footer="0.15748031496062992"/>
  <pageSetup horizontalDpi="600" verticalDpi="600" orientation="landscape" paperSize="9" scale="67" r:id="rId1"/>
  <colBreaks count="1" manualBreakCount="1"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Q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N1"/>
    </sheetView>
  </sheetViews>
  <sheetFormatPr defaultColWidth="9.140625" defaultRowHeight="12.75"/>
  <cols>
    <col min="1" max="1" width="4.00390625" style="38" customWidth="1"/>
    <col min="2" max="2" width="23.7109375" style="38" customWidth="1"/>
    <col min="3" max="6" width="9.7109375" style="38" customWidth="1"/>
    <col min="7" max="7" width="12.00390625" style="38" customWidth="1"/>
    <col min="8" max="8" width="11.8515625" style="38" customWidth="1"/>
    <col min="9" max="10" width="10.140625" style="38" bestFit="1" customWidth="1"/>
    <col min="11" max="20" width="9.7109375" style="38" customWidth="1"/>
    <col min="21" max="21" width="11.00390625" style="38" customWidth="1"/>
    <col min="22" max="38" width="9.7109375" style="38" customWidth="1"/>
    <col min="39" max="39" width="12.7109375" style="38" customWidth="1"/>
    <col min="40" max="40" width="11.8515625" style="38" customWidth="1"/>
    <col min="41" max="41" width="9.140625" style="38" customWidth="1"/>
    <col min="42" max="43" width="10.140625" style="38" bestFit="1" customWidth="1"/>
    <col min="44" max="16384" width="9.140625" style="38" customWidth="1"/>
  </cols>
  <sheetData>
    <row r="1" spans="1:23" ht="16.5" customHeight="1">
      <c r="A1" s="95" t="s">
        <v>70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  <c r="N1" s="96"/>
      <c r="W1" s="40"/>
    </row>
    <row r="2" spans="1:38" ht="18.75" customHeight="1">
      <c r="A2" s="32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s="32" customFormat="1" ht="89.25" customHeight="1">
      <c r="A3" s="87" t="s">
        <v>25</v>
      </c>
      <c r="B3" s="89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0" t="s">
        <v>8</v>
      </c>
      <c r="AB3" s="81"/>
      <c r="AC3" s="82" t="s">
        <v>9</v>
      </c>
      <c r="AD3" s="83"/>
      <c r="AE3" s="82" t="s">
        <v>10</v>
      </c>
      <c r="AF3" s="83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84" t="s">
        <v>27</v>
      </c>
      <c r="AN3" s="85"/>
    </row>
    <row r="4" spans="1:40" s="32" customFormat="1" ht="24">
      <c r="A4" s="88"/>
      <c r="B4" s="90"/>
      <c r="C4" s="43" t="s">
        <v>28</v>
      </c>
      <c r="D4" s="43" t="s">
        <v>29</v>
      </c>
      <c r="E4" s="43" t="s">
        <v>28</v>
      </c>
      <c r="F4" s="43" t="s">
        <v>29</v>
      </c>
      <c r="G4" s="43" t="s">
        <v>28</v>
      </c>
      <c r="H4" s="43" t="s">
        <v>29</v>
      </c>
      <c r="I4" s="43" t="s">
        <v>28</v>
      </c>
      <c r="J4" s="43" t="s">
        <v>29</v>
      </c>
      <c r="K4" s="43" t="s">
        <v>28</v>
      </c>
      <c r="L4" s="43" t="s">
        <v>29</v>
      </c>
      <c r="M4" s="43" t="s">
        <v>28</v>
      </c>
      <c r="N4" s="43" t="s">
        <v>29</v>
      </c>
      <c r="O4" s="43" t="s">
        <v>28</v>
      </c>
      <c r="P4" s="43" t="s">
        <v>29</v>
      </c>
      <c r="Q4" s="43" t="s">
        <v>28</v>
      </c>
      <c r="R4" s="43" t="s">
        <v>29</v>
      </c>
      <c r="S4" s="43" t="s">
        <v>28</v>
      </c>
      <c r="T4" s="43" t="s">
        <v>29</v>
      </c>
      <c r="U4" s="43" t="s">
        <v>28</v>
      </c>
      <c r="V4" s="43" t="s">
        <v>29</v>
      </c>
      <c r="W4" s="43" t="s">
        <v>28</v>
      </c>
      <c r="X4" s="43" t="s">
        <v>29</v>
      </c>
      <c r="Y4" s="43" t="s">
        <v>28</v>
      </c>
      <c r="Z4" s="43" t="s">
        <v>29</v>
      </c>
      <c r="AA4" s="43" t="s">
        <v>28</v>
      </c>
      <c r="AB4" s="43" t="s">
        <v>29</v>
      </c>
      <c r="AC4" s="43" t="s">
        <v>28</v>
      </c>
      <c r="AD4" s="43" t="s">
        <v>29</v>
      </c>
      <c r="AE4" s="43" t="s">
        <v>28</v>
      </c>
      <c r="AF4" s="43" t="s">
        <v>29</v>
      </c>
      <c r="AG4" s="43" t="s">
        <v>28</v>
      </c>
      <c r="AH4" s="43" t="s">
        <v>29</v>
      </c>
      <c r="AI4" s="43" t="s">
        <v>28</v>
      </c>
      <c r="AJ4" s="43" t="s">
        <v>29</v>
      </c>
      <c r="AK4" s="43" t="s">
        <v>28</v>
      </c>
      <c r="AL4" s="43" t="s">
        <v>29</v>
      </c>
      <c r="AM4" s="43" t="s">
        <v>28</v>
      </c>
      <c r="AN4" s="43" t="s">
        <v>29</v>
      </c>
    </row>
    <row r="5" spans="1:40" ht="39.75" customHeight="1">
      <c r="A5" s="34">
        <v>1</v>
      </c>
      <c r="B5" s="3" t="s">
        <v>44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328275</v>
      </c>
      <c r="J5" s="74">
        <v>328275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898977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2617661</v>
      </c>
      <c r="AB5" s="74">
        <v>189691.1299999999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266102.4797260274</v>
      </c>
      <c r="AJ5" s="74">
        <v>94971.616438356</v>
      </c>
      <c r="AK5" s="74">
        <v>0</v>
      </c>
      <c r="AL5" s="74">
        <v>0</v>
      </c>
      <c r="AM5" s="35">
        <f>C5+E5+G5+I5+K5+M5+O5+Q5+S5+U5+W5+Y5+AA5+AC5+AE5+AG5+AI5+AK5</f>
        <v>4111015.479726027</v>
      </c>
      <c r="AN5" s="35">
        <f>D5+F5+H5+J5+L5+N5+P5+R5+T5+V5+X5+Z5+AB5+AD5+AF5+AH5+AJ5+AL5</f>
        <v>612937.7464383559</v>
      </c>
    </row>
    <row r="6" spans="1:40" ht="39.75" customHeight="1">
      <c r="A6" s="37">
        <v>2</v>
      </c>
      <c r="B6" s="3" t="s">
        <v>41</v>
      </c>
      <c r="C6" s="74">
        <v>7706.6900000000005</v>
      </c>
      <c r="D6" s="74">
        <v>4625.08</v>
      </c>
      <c r="E6" s="74">
        <v>711.4200000000001</v>
      </c>
      <c r="F6" s="74">
        <v>711.4200000000001</v>
      </c>
      <c r="G6" s="74">
        <v>13055.47</v>
      </c>
      <c r="H6" s="74">
        <v>13055.47</v>
      </c>
      <c r="I6" s="74">
        <v>749220.41</v>
      </c>
      <c r="J6" s="74">
        <v>749220.41</v>
      </c>
      <c r="K6" s="74">
        <v>42010.36</v>
      </c>
      <c r="L6" s="74">
        <v>42010.36</v>
      </c>
      <c r="M6" s="74">
        <v>4418.09</v>
      </c>
      <c r="N6" s="74">
        <v>4418.09</v>
      </c>
      <c r="O6" s="74">
        <v>13036.900000000001</v>
      </c>
      <c r="P6" s="74">
        <v>9172.760000000002</v>
      </c>
      <c r="Q6" s="74">
        <v>0</v>
      </c>
      <c r="R6" s="74">
        <v>0</v>
      </c>
      <c r="S6" s="74">
        <v>68210.31999999999</v>
      </c>
      <c r="T6" s="74">
        <v>26404.38</v>
      </c>
      <c r="U6" s="74">
        <v>0</v>
      </c>
      <c r="V6" s="74">
        <v>0</v>
      </c>
      <c r="W6" s="74">
        <v>0</v>
      </c>
      <c r="X6" s="74">
        <v>0</v>
      </c>
      <c r="Y6" s="74">
        <v>15356.539999999999</v>
      </c>
      <c r="Z6" s="74">
        <v>9462.279999999999</v>
      </c>
      <c r="AA6" s="74">
        <v>97458.43</v>
      </c>
      <c r="AB6" s="74">
        <v>80869.87999999999</v>
      </c>
      <c r="AC6" s="74">
        <v>0</v>
      </c>
      <c r="AD6" s="74">
        <v>0</v>
      </c>
      <c r="AE6" s="74">
        <v>0</v>
      </c>
      <c r="AF6" s="74">
        <v>0</v>
      </c>
      <c r="AG6" s="74">
        <v>167.76</v>
      </c>
      <c r="AH6" s="74">
        <v>167.76</v>
      </c>
      <c r="AI6" s="74">
        <v>0</v>
      </c>
      <c r="AJ6" s="74">
        <v>0</v>
      </c>
      <c r="AK6" s="74">
        <v>0</v>
      </c>
      <c r="AL6" s="74">
        <v>0</v>
      </c>
      <c r="AM6" s="35">
        <f aca="true" t="shared" si="0" ref="AM6:AM17">C6+E6+G6+I6+K6+M6+O6+Q6+S6+U6+W6+Y6+AA6+AC6+AE6+AG6+AI6+AK6</f>
        <v>1011352.3899999999</v>
      </c>
      <c r="AN6" s="35">
        <f aca="true" t="shared" si="1" ref="AN6:AN17">D6+F6+H6+J6+L6+N6+P6+R6+T6+V6+X6+Z6+AB6+AD6+AF6+AH6+AJ6+AL6</f>
        <v>940117.89</v>
      </c>
    </row>
    <row r="7" spans="1:43" ht="39.75" customHeight="1">
      <c r="A7" s="34">
        <v>3</v>
      </c>
      <c r="B7" s="3" t="s">
        <v>53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29235.96062136987</v>
      </c>
      <c r="Z7" s="74">
        <v>0</v>
      </c>
      <c r="AA7" s="74">
        <v>202005.80828725672</v>
      </c>
      <c r="AB7" s="74">
        <v>0</v>
      </c>
      <c r="AC7" s="74">
        <v>563630.0659035292</v>
      </c>
      <c r="AD7" s="74">
        <v>77574.32245037808</v>
      </c>
      <c r="AE7" s="74">
        <v>0</v>
      </c>
      <c r="AF7" s="74">
        <v>0</v>
      </c>
      <c r="AG7" s="74">
        <v>0</v>
      </c>
      <c r="AH7" s="74">
        <v>0</v>
      </c>
      <c r="AI7" s="74">
        <v>133099.7451412744</v>
      </c>
      <c r="AJ7" s="74">
        <v>103116.13707433658</v>
      </c>
      <c r="AK7" s="74">
        <v>0</v>
      </c>
      <c r="AL7" s="74">
        <v>0</v>
      </c>
      <c r="AM7" s="35">
        <f t="shared" si="0"/>
        <v>927971.5799534301</v>
      </c>
      <c r="AN7" s="35">
        <f t="shared" si="1"/>
        <v>180690.45952471468</v>
      </c>
      <c r="AP7" s="40"/>
      <c r="AQ7" s="40"/>
    </row>
    <row r="8" spans="1:40" ht="39.75" customHeight="1">
      <c r="A8" s="34">
        <v>4</v>
      </c>
      <c r="B8" s="3" t="s">
        <v>43</v>
      </c>
      <c r="C8" s="74">
        <v>0</v>
      </c>
      <c r="D8" s="74">
        <v>0</v>
      </c>
      <c r="E8" s="74">
        <v>0</v>
      </c>
      <c r="F8" s="74">
        <v>0</v>
      </c>
      <c r="G8" s="74">
        <v>642.9484804931508</v>
      </c>
      <c r="H8" s="74">
        <v>338.9539270684932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40160.42106435617</v>
      </c>
      <c r="R8" s="74">
        <v>21160.76147531507</v>
      </c>
      <c r="S8" s="74">
        <v>11397.723063287673</v>
      </c>
      <c r="T8" s="74">
        <v>6008.728707123289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35">
        <f t="shared" si="0"/>
        <v>52201.09260813699</v>
      </c>
      <c r="AN8" s="35">
        <f t="shared" si="1"/>
        <v>27508.444109506854</v>
      </c>
    </row>
    <row r="9" spans="1:40" ht="39.75" customHeight="1">
      <c r="A9" s="34">
        <v>5</v>
      </c>
      <c r="B9" s="3" t="s">
        <v>40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189404.14</v>
      </c>
      <c r="J9" s="74">
        <v>189404.14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35">
        <f t="shared" si="0"/>
        <v>189404.14</v>
      </c>
      <c r="AN9" s="35">
        <f t="shared" si="1"/>
        <v>189404.14</v>
      </c>
    </row>
    <row r="10" spans="1:40" ht="39.75" customHeight="1">
      <c r="A10" s="37">
        <v>6</v>
      </c>
      <c r="B10" s="3" t="s">
        <v>42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1513554.15537741</v>
      </c>
      <c r="J10" s="74">
        <v>1513554.15537741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26949.77617620836</v>
      </c>
      <c r="AB10" s="74">
        <v>26949.77617620836</v>
      </c>
      <c r="AC10" s="74">
        <v>0</v>
      </c>
      <c r="AD10" s="74">
        <v>0</v>
      </c>
      <c r="AE10" s="74">
        <v>4200</v>
      </c>
      <c r="AF10" s="74">
        <v>4200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35">
        <f t="shared" si="0"/>
        <v>1544703.9315536183</v>
      </c>
      <c r="AN10" s="35">
        <f t="shared" si="1"/>
        <v>1544703.9315536183</v>
      </c>
    </row>
    <row r="11" spans="1:42" ht="39.75" customHeight="1">
      <c r="A11" s="34">
        <v>7</v>
      </c>
      <c r="B11" s="3" t="s">
        <v>50</v>
      </c>
      <c r="C11" s="74">
        <v>0</v>
      </c>
      <c r="D11" s="74">
        <v>0</v>
      </c>
      <c r="E11" s="74">
        <v>14315.1250217168</v>
      </c>
      <c r="F11" s="74">
        <v>8402.10917826028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3579.53296703297</v>
      </c>
      <c r="AB11" s="74">
        <v>273.1183653846201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35">
        <f t="shared" si="0"/>
        <v>17894.657988749772</v>
      </c>
      <c r="AN11" s="35">
        <f t="shared" si="1"/>
        <v>8675.2275436449</v>
      </c>
      <c r="AP11" s="40"/>
    </row>
    <row r="12" spans="1:40" ht="39.75" customHeight="1">
      <c r="A12" s="34">
        <v>8</v>
      </c>
      <c r="B12" s="3" t="s">
        <v>45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35">
        <f t="shared" si="0"/>
        <v>0</v>
      </c>
      <c r="AN12" s="35">
        <f t="shared" si="1"/>
        <v>0</v>
      </c>
    </row>
    <row r="13" spans="1:40" ht="39.75" customHeight="1">
      <c r="A13" s="34">
        <v>9</v>
      </c>
      <c r="B13" s="3" t="s">
        <v>47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35">
        <f t="shared" si="0"/>
        <v>0</v>
      </c>
      <c r="AN13" s="35">
        <f t="shared" si="1"/>
        <v>0</v>
      </c>
    </row>
    <row r="14" spans="1:40" ht="39.75" customHeight="1">
      <c r="A14" s="37">
        <v>10</v>
      </c>
      <c r="B14" s="3" t="s">
        <v>49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35">
        <f t="shared" si="0"/>
        <v>0</v>
      </c>
      <c r="AN14" s="35">
        <f t="shared" si="1"/>
        <v>0</v>
      </c>
    </row>
    <row r="15" spans="1:40" ht="39.75" customHeight="1">
      <c r="A15" s="34">
        <v>11</v>
      </c>
      <c r="B15" s="3" t="s">
        <v>52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35">
        <f t="shared" si="0"/>
        <v>0</v>
      </c>
      <c r="AN15" s="35">
        <f t="shared" si="1"/>
        <v>0</v>
      </c>
    </row>
    <row r="16" spans="1:40" ht="39.75" customHeight="1">
      <c r="A16" s="34">
        <v>12</v>
      </c>
      <c r="B16" s="3" t="s">
        <v>48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284355.1232876734</v>
      </c>
      <c r="J16" s="74">
        <v>284355.1232876734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35">
        <f t="shared" si="0"/>
        <v>284355.1232876734</v>
      </c>
      <c r="AN16" s="35">
        <f t="shared" si="1"/>
        <v>284355.1232876734</v>
      </c>
    </row>
    <row r="17" spans="1:42" ht="39.75" customHeight="1">
      <c r="A17" s="34">
        <v>13</v>
      </c>
      <c r="B17" s="3" t="s">
        <v>46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35">
        <f t="shared" si="0"/>
        <v>0</v>
      </c>
      <c r="AN17" s="35">
        <f t="shared" si="1"/>
        <v>0</v>
      </c>
      <c r="AO17" s="40"/>
      <c r="AP17" s="40"/>
    </row>
    <row r="18" spans="1:42" ht="39.75" customHeight="1">
      <c r="A18" s="34">
        <v>14</v>
      </c>
      <c r="B18" s="3" t="s">
        <v>51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35">
        <f aca="true" t="shared" si="2" ref="AM18:AN20">C18+E18+G18+I18+K18+M18+O18+Q18+S18+U18+W18+Y18+AA18+AC18+AE18+AG18+AI18+AK18</f>
        <v>0</v>
      </c>
      <c r="AN18" s="35">
        <f t="shared" si="2"/>
        <v>0</v>
      </c>
      <c r="AO18" s="40"/>
      <c r="AP18" s="40"/>
    </row>
    <row r="19" spans="1:42" ht="39.75" customHeight="1">
      <c r="A19" s="34">
        <v>15</v>
      </c>
      <c r="B19" s="3" t="s">
        <v>54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35">
        <f t="shared" si="2"/>
        <v>0</v>
      </c>
      <c r="AN19" s="35">
        <f t="shared" si="2"/>
        <v>0</v>
      </c>
      <c r="AO19" s="40"/>
      <c r="AP19" s="40"/>
    </row>
    <row r="20" spans="1:40" ht="39.75" customHeight="1">
      <c r="A20" s="34">
        <v>16</v>
      </c>
      <c r="B20" s="3" t="s">
        <v>55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35">
        <f t="shared" si="2"/>
        <v>0</v>
      </c>
      <c r="AN20" s="35">
        <f t="shared" si="2"/>
        <v>0</v>
      </c>
    </row>
    <row r="21" spans="1:40" ht="15">
      <c r="A21" s="18"/>
      <c r="B21" s="67" t="s">
        <v>27</v>
      </c>
      <c r="C21" s="2">
        <f aca="true" t="shared" si="3" ref="C21:AM21">SUM(C5:C20)</f>
        <v>7706.6900000000005</v>
      </c>
      <c r="D21" s="2">
        <f t="shared" si="3"/>
        <v>4625.08</v>
      </c>
      <c r="E21" s="2">
        <f t="shared" si="3"/>
        <v>15026.5450217168</v>
      </c>
      <c r="F21" s="2">
        <f t="shared" si="3"/>
        <v>9113.52917826028</v>
      </c>
      <c r="G21" s="2">
        <f t="shared" si="3"/>
        <v>13698.41848049315</v>
      </c>
      <c r="H21" s="2">
        <f t="shared" si="3"/>
        <v>13394.423927068492</v>
      </c>
      <c r="I21" s="2">
        <f t="shared" si="3"/>
        <v>3064808.8286650837</v>
      </c>
      <c r="J21" s="2">
        <f t="shared" si="3"/>
        <v>3064808.8286650837</v>
      </c>
      <c r="K21" s="2">
        <f t="shared" si="3"/>
        <v>42010.36</v>
      </c>
      <c r="L21" s="2">
        <f t="shared" si="3"/>
        <v>42010.36</v>
      </c>
      <c r="M21" s="2">
        <f t="shared" si="3"/>
        <v>4418.09</v>
      </c>
      <c r="N21" s="2">
        <f t="shared" si="3"/>
        <v>4418.09</v>
      </c>
      <c r="O21" s="2">
        <f t="shared" si="3"/>
        <v>13036.900000000001</v>
      </c>
      <c r="P21" s="2">
        <f t="shared" si="3"/>
        <v>9172.760000000002</v>
      </c>
      <c r="Q21" s="2">
        <f t="shared" si="3"/>
        <v>40160.42106435617</v>
      </c>
      <c r="R21" s="2">
        <f t="shared" si="3"/>
        <v>21160.76147531507</v>
      </c>
      <c r="S21" s="2">
        <f t="shared" si="3"/>
        <v>79608.04306328767</v>
      </c>
      <c r="T21" s="2">
        <f t="shared" si="3"/>
        <v>32413.10870712329</v>
      </c>
      <c r="U21" s="2">
        <f t="shared" si="3"/>
        <v>898977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44592.50062136987</v>
      </c>
      <c r="Z21" s="2">
        <f t="shared" si="3"/>
        <v>9462.279999999999</v>
      </c>
      <c r="AA21" s="2">
        <f t="shared" si="3"/>
        <v>2947654.547430498</v>
      </c>
      <c r="AB21" s="2">
        <f t="shared" si="3"/>
        <v>297783.90454159287</v>
      </c>
      <c r="AC21" s="2">
        <f t="shared" si="3"/>
        <v>563630.0659035292</v>
      </c>
      <c r="AD21" s="2">
        <f t="shared" si="3"/>
        <v>77574.32245037808</v>
      </c>
      <c r="AE21" s="2">
        <f t="shared" si="3"/>
        <v>4200</v>
      </c>
      <c r="AF21" s="2">
        <f t="shared" si="3"/>
        <v>4200</v>
      </c>
      <c r="AG21" s="2">
        <f t="shared" si="3"/>
        <v>167.76</v>
      </c>
      <c r="AH21" s="2">
        <f t="shared" si="3"/>
        <v>167.76</v>
      </c>
      <c r="AI21" s="2">
        <f t="shared" si="3"/>
        <v>399202.2248673018</v>
      </c>
      <c r="AJ21" s="2">
        <f t="shared" si="3"/>
        <v>198087.75351269258</v>
      </c>
      <c r="AK21" s="2">
        <f t="shared" si="3"/>
        <v>0</v>
      </c>
      <c r="AL21" s="2">
        <f t="shared" si="3"/>
        <v>0</v>
      </c>
      <c r="AM21" s="2">
        <f t="shared" si="3"/>
        <v>8138898.395117635</v>
      </c>
      <c r="AN21" s="2">
        <f>SUM(AN5:AN20)</f>
        <v>3788392.9624575144</v>
      </c>
    </row>
    <row r="22" spans="1:40" ht="15">
      <c r="A22" s="20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5">
      <c r="B23" s="48" t="s">
        <v>32</v>
      </c>
      <c r="AM23" s="40"/>
      <c r="AN23" s="40"/>
    </row>
    <row r="24" spans="2:14" ht="15" customHeight="1">
      <c r="B24" s="86" t="s">
        <v>64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</row>
    <row r="25" spans="2:40" ht="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AM25" s="40"/>
      <c r="AN25" s="40"/>
    </row>
    <row r="26" ht="15">
      <c r="B26" s="49" t="s">
        <v>33</v>
      </c>
    </row>
    <row r="27" ht="15">
      <c r="B27" s="49" t="s">
        <v>34</v>
      </c>
    </row>
    <row r="30" ht="30.75" customHeight="1"/>
  </sheetData>
  <sheetProtection/>
  <mergeCells count="23">
    <mergeCell ref="A3:A4"/>
    <mergeCell ref="B3:B4"/>
    <mergeCell ref="K3:L3"/>
    <mergeCell ref="AI3:AJ3"/>
    <mergeCell ref="AK3:AL3"/>
    <mergeCell ref="C3:D3"/>
    <mergeCell ref="A1:N1"/>
    <mergeCell ref="AC3:AD3"/>
    <mergeCell ref="AE3:AF3"/>
    <mergeCell ref="M3:N3"/>
    <mergeCell ref="O3:P3"/>
    <mergeCell ref="Q3:R3"/>
    <mergeCell ref="S3:T3"/>
    <mergeCell ref="E3:F3"/>
    <mergeCell ref="G3:H3"/>
    <mergeCell ref="I3:J3"/>
    <mergeCell ref="B24:N25"/>
    <mergeCell ref="AM3:AN3"/>
    <mergeCell ref="U3:V3"/>
    <mergeCell ref="W3:X3"/>
    <mergeCell ref="Y3:Z3"/>
    <mergeCell ref="AA3:AB3"/>
    <mergeCell ref="AG3:AH3"/>
  </mergeCells>
  <printOptions/>
  <pageMargins left="0.1968503937007874" right="0.15748031496062992" top="0.1968503937007874" bottom="0.1968503937007874" header="0.21" footer="0.1968503937007874"/>
  <pageSetup horizontalDpi="600" verticalDpi="600" orientation="landscape" paperSize="9" scale="69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AP2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140625" defaultRowHeight="12.75"/>
  <cols>
    <col min="1" max="1" width="4.421875" style="38" customWidth="1"/>
    <col min="2" max="2" width="25.421875" style="38" customWidth="1"/>
    <col min="3" max="6" width="9.7109375" style="38" customWidth="1"/>
    <col min="7" max="7" width="11.28125" style="38" customWidth="1"/>
    <col min="8" max="8" width="10.421875" style="38" customWidth="1"/>
    <col min="9" max="9" width="12.421875" style="38" customWidth="1"/>
    <col min="10" max="10" width="12.00390625" style="38" customWidth="1"/>
    <col min="11" max="38" width="9.7109375" style="38" customWidth="1"/>
    <col min="39" max="39" width="12.00390625" style="38" customWidth="1"/>
    <col min="40" max="40" width="10.140625" style="38" customWidth="1"/>
    <col min="41" max="16384" width="9.140625" style="38" customWidth="1"/>
  </cols>
  <sheetData>
    <row r="1" spans="1:19" ht="15">
      <c r="A1" s="48" t="s">
        <v>71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38" ht="15">
      <c r="A2" s="32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</row>
    <row r="3" spans="1:40" ht="19.5" customHeight="1">
      <c r="A3" s="92" t="s">
        <v>25</v>
      </c>
      <c r="B3" s="92" t="s">
        <v>26</v>
      </c>
      <c r="C3" s="91" t="s">
        <v>1</v>
      </c>
      <c r="D3" s="91"/>
      <c r="E3" s="80" t="s">
        <v>15</v>
      </c>
      <c r="F3" s="81"/>
      <c r="G3" s="80" t="s">
        <v>2</v>
      </c>
      <c r="H3" s="81"/>
      <c r="I3" s="80" t="s">
        <v>3</v>
      </c>
      <c r="J3" s="81"/>
      <c r="K3" s="80" t="s">
        <v>4</v>
      </c>
      <c r="L3" s="81"/>
      <c r="M3" s="80" t="s">
        <v>5</v>
      </c>
      <c r="N3" s="81"/>
      <c r="O3" s="80" t="s">
        <v>6</v>
      </c>
      <c r="P3" s="81"/>
      <c r="Q3" s="80" t="s">
        <v>22</v>
      </c>
      <c r="R3" s="81"/>
      <c r="S3" s="80" t="s">
        <v>16</v>
      </c>
      <c r="T3" s="81"/>
      <c r="U3" s="80" t="s">
        <v>24</v>
      </c>
      <c r="V3" s="81"/>
      <c r="W3" s="80" t="s">
        <v>17</v>
      </c>
      <c r="X3" s="81"/>
      <c r="Y3" s="80" t="s">
        <v>7</v>
      </c>
      <c r="Z3" s="81"/>
      <c r="AA3" s="82" t="s">
        <v>8</v>
      </c>
      <c r="AB3" s="83"/>
      <c r="AC3" s="82" t="s">
        <v>9</v>
      </c>
      <c r="AD3" s="83"/>
      <c r="AE3" s="82" t="s">
        <v>10</v>
      </c>
      <c r="AF3" s="83"/>
      <c r="AG3" s="82" t="s">
        <v>11</v>
      </c>
      <c r="AH3" s="83"/>
      <c r="AI3" s="78" t="s">
        <v>12</v>
      </c>
      <c r="AJ3" s="79"/>
      <c r="AK3" s="78" t="s">
        <v>13</v>
      </c>
      <c r="AL3" s="79"/>
      <c r="AM3" s="78" t="s">
        <v>27</v>
      </c>
      <c r="AN3" s="79"/>
    </row>
    <row r="4" spans="1:40" s="32" customFormat="1" ht="89.25" customHeight="1">
      <c r="A4" s="88"/>
      <c r="B4" s="88"/>
      <c r="C4" s="33" t="s">
        <v>28</v>
      </c>
      <c r="D4" s="33" t="s">
        <v>29</v>
      </c>
      <c r="E4" s="33" t="s">
        <v>28</v>
      </c>
      <c r="F4" s="33" t="s">
        <v>29</v>
      </c>
      <c r="G4" s="33" t="s">
        <v>28</v>
      </c>
      <c r="H4" s="33" t="s">
        <v>29</v>
      </c>
      <c r="I4" s="33" t="s">
        <v>28</v>
      </c>
      <c r="J4" s="33" t="s">
        <v>29</v>
      </c>
      <c r="K4" s="33" t="s">
        <v>28</v>
      </c>
      <c r="L4" s="33" t="s">
        <v>29</v>
      </c>
      <c r="M4" s="33" t="s">
        <v>28</v>
      </c>
      <c r="N4" s="33" t="s">
        <v>29</v>
      </c>
      <c r="O4" s="33" t="s">
        <v>28</v>
      </c>
      <c r="P4" s="33" t="s">
        <v>29</v>
      </c>
      <c r="Q4" s="33" t="s">
        <v>28</v>
      </c>
      <c r="R4" s="33" t="s">
        <v>29</v>
      </c>
      <c r="S4" s="33" t="s">
        <v>28</v>
      </c>
      <c r="T4" s="33" t="s">
        <v>29</v>
      </c>
      <c r="U4" s="33" t="s">
        <v>28</v>
      </c>
      <c r="V4" s="33" t="s">
        <v>29</v>
      </c>
      <c r="W4" s="33" t="s">
        <v>28</v>
      </c>
      <c r="X4" s="33" t="s">
        <v>29</v>
      </c>
      <c r="Y4" s="33" t="s">
        <v>28</v>
      </c>
      <c r="Z4" s="33" t="s">
        <v>29</v>
      </c>
      <c r="AA4" s="33" t="s">
        <v>28</v>
      </c>
      <c r="AB4" s="33" t="s">
        <v>29</v>
      </c>
      <c r="AC4" s="33" t="s">
        <v>28</v>
      </c>
      <c r="AD4" s="33" t="s">
        <v>29</v>
      </c>
      <c r="AE4" s="33" t="s">
        <v>28</v>
      </c>
      <c r="AF4" s="33" t="s">
        <v>29</v>
      </c>
      <c r="AG4" s="33" t="s">
        <v>28</v>
      </c>
      <c r="AH4" s="33" t="s">
        <v>29</v>
      </c>
      <c r="AI4" s="33" t="s">
        <v>28</v>
      </c>
      <c r="AJ4" s="33" t="s">
        <v>29</v>
      </c>
      <c r="AK4" s="33" t="s">
        <v>28</v>
      </c>
      <c r="AL4" s="33" t="s">
        <v>29</v>
      </c>
      <c r="AM4" s="33" t="s">
        <v>28</v>
      </c>
      <c r="AN4" s="33" t="s">
        <v>29</v>
      </c>
    </row>
    <row r="5" spans="1:40" s="32" customFormat="1" ht="30">
      <c r="A5" s="34">
        <v>1</v>
      </c>
      <c r="B5" s="3" t="s">
        <v>44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223514.01</v>
      </c>
      <c r="J5" s="74">
        <v>223514.01</v>
      </c>
      <c r="K5" s="74">
        <v>0</v>
      </c>
      <c r="L5" s="74">
        <v>0</v>
      </c>
      <c r="M5" s="74"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0</v>
      </c>
      <c r="T5" s="74">
        <v>0</v>
      </c>
      <c r="U5" s="74">
        <v>0</v>
      </c>
      <c r="V5" s="74">
        <v>0</v>
      </c>
      <c r="W5" s="74">
        <v>0</v>
      </c>
      <c r="X5" s="74">
        <v>0</v>
      </c>
      <c r="Y5" s="74">
        <v>0</v>
      </c>
      <c r="Z5" s="74">
        <v>0</v>
      </c>
      <c r="AA5" s="74">
        <v>0</v>
      </c>
      <c r="AB5" s="74">
        <v>0</v>
      </c>
      <c r="AC5" s="74">
        <v>0</v>
      </c>
      <c r="AD5" s="74">
        <v>0</v>
      </c>
      <c r="AE5" s="74">
        <v>0</v>
      </c>
      <c r="AF5" s="74">
        <v>0</v>
      </c>
      <c r="AG5" s="74">
        <v>0</v>
      </c>
      <c r="AH5" s="74">
        <v>0</v>
      </c>
      <c r="AI5" s="74">
        <v>0</v>
      </c>
      <c r="AJ5" s="74">
        <v>0</v>
      </c>
      <c r="AK5" s="74">
        <v>0</v>
      </c>
      <c r="AL5" s="74">
        <v>0</v>
      </c>
      <c r="AM5" s="35">
        <f>C5+E5+G5+I5+K5+M5+O5+Q5+S5+U5+W5+Y5+AA5+AC5+AE5+AG5+AI5+AK5</f>
        <v>223514.01</v>
      </c>
      <c r="AN5" s="35">
        <f>D5+F5+H5+J5+L5+N5+P5+R5+T5+V5+X5+Z5+AB5+AD5+AF5+AH5+AJ5+AL5</f>
        <v>223514.01</v>
      </c>
    </row>
    <row r="6" spans="1:40" ht="39.75" customHeight="1">
      <c r="A6" s="37">
        <v>2</v>
      </c>
      <c r="B6" s="3" t="s">
        <v>41</v>
      </c>
      <c r="C6" s="74">
        <v>0</v>
      </c>
      <c r="D6" s="74">
        <v>0</v>
      </c>
      <c r="E6" s="74">
        <v>0</v>
      </c>
      <c r="F6" s="74">
        <v>0</v>
      </c>
      <c r="G6" s="74">
        <v>0</v>
      </c>
      <c r="H6" s="74">
        <v>0</v>
      </c>
      <c r="I6" s="74">
        <v>389502.88</v>
      </c>
      <c r="J6" s="74">
        <v>389502.88</v>
      </c>
      <c r="K6" s="74">
        <v>2378.44</v>
      </c>
      <c r="L6" s="74">
        <v>2378.44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74">
        <v>0</v>
      </c>
      <c r="AA6" s="74">
        <v>105342.21</v>
      </c>
      <c r="AB6" s="74">
        <v>105342.21</v>
      </c>
      <c r="AC6" s="74">
        <v>0</v>
      </c>
      <c r="AD6" s="74">
        <v>0</v>
      </c>
      <c r="AE6" s="74">
        <v>0</v>
      </c>
      <c r="AF6" s="74">
        <v>0</v>
      </c>
      <c r="AG6" s="74">
        <v>0</v>
      </c>
      <c r="AH6" s="74">
        <v>0</v>
      </c>
      <c r="AI6" s="74">
        <v>0</v>
      </c>
      <c r="AJ6" s="74">
        <v>0</v>
      </c>
      <c r="AK6" s="74">
        <v>0</v>
      </c>
      <c r="AL6" s="74">
        <v>0</v>
      </c>
      <c r="AM6" s="35">
        <f aca="true" t="shared" si="0" ref="AM6:AM17">C6+E6+G6+I6+K6+M6+O6+Q6+S6+U6+W6+Y6+AA6+AC6+AE6+AG6+AI6+AK6</f>
        <v>497223.53</v>
      </c>
      <c r="AN6" s="35">
        <f aca="true" t="shared" si="1" ref="AN6:AN17">D6+F6+H6+J6+L6+N6+P6+R6+T6+V6+X6+Z6+AB6+AD6+AF6+AH6+AJ6+AL6</f>
        <v>497223.53</v>
      </c>
    </row>
    <row r="7" spans="1:40" ht="30">
      <c r="A7" s="34">
        <v>3</v>
      </c>
      <c r="B7" s="3" t="s">
        <v>53</v>
      </c>
      <c r="C7" s="74">
        <v>0</v>
      </c>
      <c r="D7" s="74">
        <v>0</v>
      </c>
      <c r="E7" s="74">
        <v>0</v>
      </c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74">
        <v>0</v>
      </c>
      <c r="M7" s="74">
        <v>0</v>
      </c>
      <c r="N7" s="74">
        <v>0</v>
      </c>
      <c r="O7" s="74">
        <v>0</v>
      </c>
      <c r="P7" s="74">
        <v>0</v>
      </c>
      <c r="Q7" s="74">
        <v>0</v>
      </c>
      <c r="R7" s="74">
        <v>0</v>
      </c>
      <c r="S7" s="74">
        <v>0</v>
      </c>
      <c r="T7" s="74">
        <v>0</v>
      </c>
      <c r="U7" s="74">
        <v>0</v>
      </c>
      <c r="V7" s="74">
        <v>0</v>
      </c>
      <c r="W7" s="74">
        <v>0</v>
      </c>
      <c r="X7" s="74">
        <v>0</v>
      </c>
      <c r="Y7" s="74">
        <v>0</v>
      </c>
      <c r="Z7" s="74">
        <v>0</v>
      </c>
      <c r="AA7" s="74">
        <v>0</v>
      </c>
      <c r="AB7" s="74">
        <v>0</v>
      </c>
      <c r="AC7" s="74">
        <v>0</v>
      </c>
      <c r="AD7" s="74">
        <v>0</v>
      </c>
      <c r="AE7" s="74">
        <v>0</v>
      </c>
      <c r="AF7" s="74">
        <v>0</v>
      </c>
      <c r="AG7" s="74">
        <v>0</v>
      </c>
      <c r="AH7" s="74">
        <v>0</v>
      </c>
      <c r="AI7" s="74">
        <v>0</v>
      </c>
      <c r="AJ7" s="74">
        <v>0</v>
      </c>
      <c r="AK7" s="74">
        <v>0</v>
      </c>
      <c r="AL7" s="74">
        <v>0</v>
      </c>
      <c r="AM7" s="35">
        <f t="shared" si="0"/>
        <v>0</v>
      </c>
      <c r="AN7" s="35">
        <f t="shared" si="1"/>
        <v>0</v>
      </c>
    </row>
    <row r="8" spans="1:40" ht="39.75" customHeight="1">
      <c r="A8" s="34">
        <v>4</v>
      </c>
      <c r="B8" s="3" t="s">
        <v>43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4">
        <v>0</v>
      </c>
      <c r="O8" s="74">
        <v>0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4">
        <v>0</v>
      </c>
      <c r="AE8" s="74">
        <v>0</v>
      </c>
      <c r="AF8" s="74">
        <v>0</v>
      </c>
      <c r="AG8" s="74">
        <v>0</v>
      </c>
      <c r="AH8" s="74">
        <v>0</v>
      </c>
      <c r="AI8" s="74">
        <v>0</v>
      </c>
      <c r="AJ8" s="74">
        <v>0</v>
      </c>
      <c r="AK8" s="74">
        <v>0</v>
      </c>
      <c r="AL8" s="74">
        <v>0</v>
      </c>
      <c r="AM8" s="35">
        <f t="shared" si="0"/>
        <v>0</v>
      </c>
      <c r="AN8" s="35">
        <f t="shared" si="1"/>
        <v>0</v>
      </c>
    </row>
    <row r="9" spans="1:40" ht="39.75" customHeight="1">
      <c r="A9" s="34">
        <v>5</v>
      </c>
      <c r="B9" s="3" t="s">
        <v>40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4">
        <v>0</v>
      </c>
      <c r="O9" s="74">
        <v>0</v>
      </c>
      <c r="P9" s="74">
        <v>0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v>0</v>
      </c>
      <c r="AD9" s="74">
        <v>0</v>
      </c>
      <c r="AE9" s="74">
        <v>0</v>
      </c>
      <c r="AF9" s="74">
        <v>0</v>
      </c>
      <c r="AG9" s="74">
        <v>0</v>
      </c>
      <c r="AH9" s="74">
        <v>0</v>
      </c>
      <c r="AI9" s="74">
        <v>0</v>
      </c>
      <c r="AJ9" s="74">
        <v>0</v>
      </c>
      <c r="AK9" s="74">
        <v>0</v>
      </c>
      <c r="AL9" s="74">
        <v>0</v>
      </c>
      <c r="AM9" s="35">
        <f t="shared" si="0"/>
        <v>0</v>
      </c>
      <c r="AN9" s="35">
        <f t="shared" si="1"/>
        <v>0</v>
      </c>
    </row>
    <row r="10" spans="1:40" ht="39.75" customHeight="1">
      <c r="A10" s="37">
        <v>6</v>
      </c>
      <c r="B10" s="3" t="s">
        <v>42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757179</v>
      </c>
      <c r="J10" s="74">
        <v>757179</v>
      </c>
      <c r="K10" s="74">
        <v>0</v>
      </c>
      <c r="L10" s="74">
        <v>0</v>
      </c>
      <c r="M10" s="74">
        <v>0</v>
      </c>
      <c r="N10" s="74">
        <v>0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v>0</v>
      </c>
      <c r="AD10" s="74">
        <v>0</v>
      </c>
      <c r="AE10" s="74">
        <v>0</v>
      </c>
      <c r="AF10" s="74">
        <v>0</v>
      </c>
      <c r="AG10" s="74">
        <v>0</v>
      </c>
      <c r="AH10" s="74">
        <v>0</v>
      </c>
      <c r="AI10" s="74">
        <v>0</v>
      </c>
      <c r="AJ10" s="74">
        <v>0</v>
      </c>
      <c r="AK10" s="74">
        <v>0</v>
      </c>
      <c r="AL10" s="74">
        <v>0</v>
      </c>
      <c r="AM10" s="35">
        <f t="shared" si="0"/>
        <v>757179</v>
      </c>
      <c r="AN10" s="35">
        <f t="shared" si="1"/>
        <v>757179</v>
      </c>
    </row>
    <row r="11" spans="1:40" ht="39.75" customHeight="1">
      <c r="A11" s="34">
        <v>7</v>
      </c>
      <c r="B11" s="3" t="s">
        <v>50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v>0</v>
      </c>
      <c r="AD11" s="74">
        <v>0</v>
      </c>
      <c r="AE11" s="74">
        <v>0</v>
      </c>
      <c r="AF11" s="74">
        <v>0</v>
      </c>
      <c r="AG11" s="74">
        <v>0</v>
      </c>
      <c r="AH11" s="74">
        <v>0</v>
      </c>
      <c r="AI11" s="74">
        <v>0</v>
      </c>
      <c r="AJ11" s="74">
        <v>0</v>
      </c>
      <c r="AK11" s="74">
        <v>0</v>
      </c>
      <c r="AL11" s="74">
        <v>0</v>
      </c>
      <c r="AM11" s="35">
        <f t="shared" si="0"/>
        <v>0</v>
      </c>
      <c r="AN11" s="35">
        <f t="shared" si="1"/>
        <v>0</v>
      </c>
    </row>
    <row r="12" spans="1:40" ht="39.75" customHeight="1">
      <c r="A12" s="34">
        <v>8</v>
      </c>
      <c r="B12" s="3" t="s">
        <v>45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74">
        <v>0</v>
      </c>
      <c r="AA12" s="74">
        <v>0</v>
      </c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35">
        <f t="shared" si="0"/>
        <v>0</v>
      </c>
      <c r="AN12" s="35">
        <f t="shared" si="1"/>
        <v>0</v>
      </c>
    </row>
    <row r="13" spans="1:40" ht="39.75" customHeight="1">
      <c r="A13" s="34">
        <v>9</v>
      </c>
      <c r="B13" s="3" t="s">
        <v>47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35">
        <f t="shared" si="0"/>
        <v>0</v>
      </c>
      <c r="AN13" s="35">
        <f t="shared" si="1"/>
        <v>0</v>
      </c>
    </row>
    <row r="14" spans="1:40" ht="39.75" customHeight="1">
      <c r="A14" s="37">
        <v>10</v>
      </c>
      <c r="B14" s="3" t="s">
        <v>49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74">
        <v>0</v>
      </c>
      <c r="AA14" s="74">
        <v>0</v>
      </c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35">
        <f t="shared" si="0"/>
        <v>0</v>
      </c>
      <c r="AN14" s="35">
        <f t="shared" si="1"/>
        <v>0</v>
      </c>
    </row>
    <row r="15" spans="1:40" ht="39.75" customHeight="1">
      <c r="A15" s="34">
        <v>11</v>
      </c>
      <c r="B15" s="3" t="s">
        <v>52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74">
        <v>0</v>
      </c>
      <c r="AA15" s="74">
        <v>0</v>
      </c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35">
        <f t="shared" si="0"/>
        <v>0</v>
      </c>
      <c r="AN15" s="35">
        <f t="shared" si="1"/>
        <v>0</v>
      </c>
    </row>
    <row r="16" spans="1:40" ht="39.75" customHeight="1">
      <c r="A16" s="34">
        <v>12</v>
      </c>
      <c r="B16" s="3" t="s">
        <v>48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101116.79999999999</v>
      </c>
      <c r="J16" s="74">
        <v>101116.79999999999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  <c r="AA16" s="74">
        <v>0</v>
      </c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35">
        <f t="shared" si="0"/>
        <v>101116.79999999999</v>
      </c>
      <c r="AN16" s="35">
        <f t="shared" si="1"/>
        <v>101116.79999999999</v>
      </c>
    </row>
    <row r="17" spans="1:40" ht="45" customHeight="1">
      <c r="A17" s="34">
        <v>13</v>
      </c>
      <c r="B17" s="3" t="s">
        <v>46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74">
        <v>0</v>
      </c>
      <c r="AA17" s="74">
        <v>0</v>
      </c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35">
        <f t="shared" si="0"/>
        <v>0</v>
      </c>
      <c r="AN17" s="35">
        <f t="shared" si="1"/>
        <v>0</v>
      </c>
    </row>
    <row r="18" spans="1:40" ht="39.75" customHeight="1">
      <c r="A18" s="34">
        <v>14</v>
      </c>
      <c r="B18" s="3" t="s">
        <v>51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  <c r="R18" s="74">
        <v>0</v>
      </c>
      <c r="S18" s="74">
        <v>0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0</v>
      </c>
      <c r="AA18" s="74">
        <v>0</v>
      </c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35">
        <f aca="true" t="shared" si="2" ref="AM18:AN20">C18+E18+G18+I18+K18+M18+O18+Q18+S18+U18+W18+Y18+AA18+AC18+AE18+AG18+AI18+AK18</f>
        <v>0</v>
      </c>
      <c r="AN18" s="35">
        <f t="shared" si="2"/>
        <v>0</v>
      </c>
    </row>
    <row r="19" spans="1:40" ht="39.75" customHeight="1">
      <c r="A19" s="34">
        <v>15</v>
      </c>
      <c r="B19" s="3" t="s">
        <v>54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74">
        <v>0</v>
      </c>
      <c r="AA19" s="74">
        <v>0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35">
        <f t="shared" si="2"/>
        <v>0</v>
      </c>
      <c r="AN19" s="35">
        <f t="shared" si="2"/>
        <v>0</v>
      </c>
    </row>
    <row r="20" spans="1:40" ht="39.75" customHeight="1">
      <c r="A20" s="34">
        <v>16</v>
      </c>
      <c r="B20" s="3" t="s">
        <v>55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74">
        <v>0</v>
      </c>
      <c r="AA20" s="74">
        <v>0</v>
      </c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35">
        <f t="shared" si="2"/>
        <v>0</v>
      </c>
      <c r="AN20" s="35">
        <f t="shared" si="2"/>
        <v>0</v>
      </c>
    </row>
    <row r="21" spans="1:42" ht="39.75" customHeight="1">
      <c r="A21" s="18"/>
      <c r="B21" s="67" t="s">
        <v>27</v>
      </c>
      <c r="C21" s="2">
        <f aca="true" t="shared" si="3" ref="C21:AM21">SUM(C5:C20)</f>
        <v>0</v>
      </c>
      <c r="D21" s="2">
        <f t="shared" si="3"/>
        <v>0</v>
      </c>
      <c r="E21" s="2">
        <f t="shared" si="3"/>
        <v>0</v>
      </c>
      <c r="F21" s="2">
        <f t="shared" si="3"/>
        <v>0</v>
      </c>
      <c r="G21" s="2">
        <f t="shared" si="3"/>
        <v>0</v>
      </c>
      <c r="H21" s="2">
        <f t="shared" si="3"/>
        <v>0</v>
      </c>
      <c r="I21" s="2">
        <f t="shared" si="3"/>
        <v>1471312.6900000002</v>
      </c>
      <c r="J21" s="2">
        <f t="shared" si="3"/>
        <v>1471312.6900000002</v>
      </c>
      <c r="K21" s="2">
        <f t="shared" si="3"/>
        <v>2378.44</v>
      </c>
      <c r="L21" s="2">
        <f t="shared" si="3"/>
        <v>2378.44</v>
      </c>
      <c r="M21" s="2">
        <f t="shared" si="3"/>
        <v>0</v>
      </c>
      <c r="N21" s="2">
        <f t="shared" si="3"/>
        <v>0</v>
      </c>
      <c r="O21" s="2">
        <f t="shared" si="3"/>
        <v>0</v>
      </c>
      <c r="P21" s="2">
        <f t="shared" si="3"/>
        <v>0</v>
      </c>
      <c r="Q21" s="2">
        <f t="shared" si="3"/>
        <v>0</v>
      </c>
      <c r="R21" s="2">
        <f t="shared" si="3"/>
        <v>0</v>
      </c>
      <c r="S21" s="2">
        <f t="shared" si="3"/>
        <v>0</v>
      </c>
      <c r="T21" s="2">
        <f t="shared" si="3"/>
        <v>0</v>
      </c>
      <c r="U21" s="2">
        <f t="shared" si="3"/>
        <v>0</v>
      </c>
      <c r="V21" s="2">
        <f t="shared" si="3"/>
        <v>0</v>
      </c>
      <c r="W21" s="2">
        <f t="shared" si="3"/>
        <v>0</v>
      </c>
      <c r="X21" s="2">
        <f t="shared" si="3"/>
        <v>0</v>
      </c>
      <c r="Y21" s="2">
        <f t="shared" si="3"/>
        <v>0</v>
      </c>
      <c r="Z21" s="2">
        <f t="shared" si="3"/>
        <v>0</v>
      </c>
      <c r="AA21" s="2">
        <f t="shared" si="3"/>
        <v>105342.21</v>
      </c>
      <c r="AB21" s="2">
        <f t="shared" si="3"/>
        <v>105342.21</v>
      </c>
      <c r="AC21" s="2">
        <f t="shared" si="3"/>
        <v>0</v>
      </c>
      <c r="AD21" s="2">
        <f t="shared" si="3"/>
        <v>0</v>
      </c>
      <c r="AE21" s="2">
        <f t="shared" si="3"/>
        <v>0</v>
      </c>
      <c r="AF21" s="2">
        <f t="shared" si="3"/>
        <v>0</v>
      </c>
      <c r="AG21" s="2">
        <f t="shared" si="3"/>
        <v>0</v>
      </c>
      <c r="AH21" s="2">
        <f t="shared" si="3"/>
        <v>0</v>
      </c>
      <c r="AI21" s="2">
        <f t="shared" si="3"/>
        <v>0</v>
      </c>
      <c r="AJ21" s="2">
        <f t="shared" si="3"/>
        <v>0</v>
      </c>
      <c r="AK21" s="2">
        <f t="shared" si="3"/>
        <v>0</v>
      </c>
      <c r="AL21" s="2">
        <f t="shared" si="3"/>
        <v>0</v>
      </c>
      <c r="AM21" s="2">
        <f t="shared" si="3"/>
        <v>1579033.34</v>
      </c>
      <c r="AN21" s="2">
        <f>SUM(AN5:AN20)</f>
        <v>1579033.34</v>
      </c>
      <c r="AP21" s="40"/>
    </row>
    <row r="22" spans="1:40" ht="15">
      <c r="A22" s="20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ht="15">
      <c r="B23" s="48" t="s">
        <v>32</v>
      </c>
      <c r="AM23" s="68"/>
      <c r="AN23" s="68"/>
    </row>
    <row r="24" spans="2:14" ht="15" customHeight="1">
      <c r="B24" s="93" t="s">
        <v>72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2:40" ht="1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AM25" s="69"/>
      <c r="AN25" s="69"/>
    </row>
    <row r="26" spans="2:39" ht="15">
      <c r="B26" s="49" t="s">
        <v>33</v>
      </c>
      <c r="AM26" s="40"/>
    </row>
    <row r="27" ht="15">
      <c r="B27" s="49" t="s">
        <v>34</v>
      </c>
    </row>
  </sheetData>
  <sheetProtection/>
  <mergeCells count="22">
    <mergeCell ref="AM3:AN3"/>
    <mergeCell ref="U3:V3"/>
    <mergeCell ref="W3:X3"/>
    <mergeCell ref="Y3:Z3"/>
    <mergeCell ref="AA3:AB3"/>
    <mergeCell ref="AC3:AD3"/>
    <mergeCell ref="AE3:AF3"/>
    <mergeCell ref="AK3:AL3"/>
    <mergeCell ref="Q3:R3"/>
    <mergeCell ref="S3:T3"/>
    <mergeCell ref="O3:P3"/>
    <mergeCell ref="B24:N25"/>
    <mergeCell ref="AG3:AH3"/>
    <mergeCell ref="AI3:AJ3"/>
    <mergeCell ref="I3:J3"/>
    <mergeCell ref="K3:L3"/>
    <mergeCell ref="A3:A4"/>
    <mergeCell ref="B3:B4"/>
    <mergeCell ref="C3:D3"/>
    <mergeCell ref="M3:N3"/>
    <mergeCell ref="E3:F3"/>
    <mergeCell ref="G3:H3"/>
  </mergeCells>
  <printOptions/>
  <pageMargins left="0.15748031496062992" right="0.15748031496062992" top="0.1968503937007874" bottom="0.1968503937007874" header="0.31496062992125984" footer="0.196850393700787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Zviad Chincharauli</dc:creator>
  <cp:keywords/>
  <dc:description/>
  <cp:lastModifiedBy>Zviad Chincharauli</cp:lastModifiedBy>
  <cp:lastPrinted>2010-06-15T13:01:33Z</cp:lastPrinted>
  <dcterms:created xsi:type="dcterms:W3CDTF">1996-10-14T23:33:28Z</dcterms:created>
  <dcterms:modified xsi:type="dcterms:W3CDTF">2011-06-01T06:39:02Z</dcterms:modified>
  <cp:category/>
  <cp:version/>
  <cp:contentType/>
  <cp:contentStatus/>
</cp:coreProperties>
</file>