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915" activeTab="2"/>
  </bookViews>
  <sheets>
    <sheet name="Number of Policies" sheetId="1" r:id="rId1"/>
    <sheet name="Transport means" sheetId="2" r:id="rId2"/>
    <sheet name="Wr. Prem. &amp; Outw. Re Prem." sheetId="3" r:id="rId3"/>
    <sheet name="Earned Premiums" sheetId="4" r:id="rId4"/>
    <sheet name="Claims Paid" sheetId="5" r:id="rId5"/>
    <sheet name="Structure of Insurance Market" sheetId="6" r:id="rId6"/>
    <sheet name="Accept. Re Prem. &amp; Retrocession" sheetId="7" r:id="rId7"/>
    <sheet name="Accept. Re. Earned Premiums" sheetId="8" r:id="rId8"/>
    <sheet name="Re. Claims Paid" sheetId="9" r:id="rId9"/>
    <sheet name="Structure of Insurance Marke re" sheetId="10" r:id="rId10"/>
  </sheets>
  <definedNames/>
  <calcPr fullCalcOnLoad="1"/>
</workbook>
</file>

<file path=xl/sharedStrings.xml><?xml version="1.0" encoding="utf-8"?>
<sst xmlns="http://schemas.openxmlformats.org/spreadsheetml/2006/main" count="601" uniqueCount="75">
  <si>
    <t>#</t>
  </si>
  <si>
    <t>Life</t>
  </si>
  <si>
    <t>Personal Accident</t>
  </si>
  <si>
    <t>Medical (Health)</t>
  </si>
  <si>
    <t>Road Transport Means</t>
  </si>
  <si>
    <t>Motor Third Party Liability</t>
  </si>
  <si>
    <t>Railway Transport Means</t>
  </si>
  <si>
    <t>Cargo</t>
  </si>
  <si>
    <t>Property</t>
  </si>
  <si>
    <t>Financial Risks</t>
  </si>
  <si>
    <t>Suretyships</t>
  </si>
  <si>
    <t>Credit</t>
  </si>
  <si>
    <t>Third Party Liability</t>
  </si>
  <si>
    <t>Legal Expenses</t>
  </si>
  <si>
    <t>Information on Number of Policies  - (Direct Insurance Business)</t>
  </si>
  <si>
    <t>Travel</t>
  </si>
  <si>
    <t>Aviation Third Party Liability</t>
  </si>
  <si>
    <t>Marine Third Party Liability</t>
  </si>
  <si>
    <t>Road Transport Means (Casco):</t>
  </si>
  <si>
    <t>Other Road Transport Means:</t>
  </si>
  <si>
    <t>Motor Third Party Liability (Obligatory)</t>
  </si>
  <si>
    <t>Motor Third Party Liability (Voluntary)</t>
  </si>
  <si>
    <t>Aviation Transport Means (Hull)</t>
  </si>
  <si>
    <r>
      <t>Marine Transport Means (Hull</t>
    </r>
    <r>
      <rPr>
        <sz val="10"/>
        <rFont val="AcadNusx"/>
        <family val="0"/>
      </rPr>
      <t>)</t>
    </r>
  </si>
  <si>
    <t>Marine Transport Means (Hull)</t>
  </si>
  <si>
    <t>№</t>
  </si>
  <si>
    <t>Company Name</t>
  </si>
  <si>
    <t>Total</t>
  </si>
  <si>
    <t>Written Premium</t>
  </si>
  <si>
    <t>Outward Reinsurance</t>
  </si>
  <si>
    <t>Earned Premiums (gross)*</t>
  </si>
  <si>
    <t>Earned Premiums (net)**</t>
  </si>
  <si>
    <t>Note:</t>
  </si>
  <si>
    <r>
      <rPr>
        <b/>
        <sz val="10"/>
        <rFont val="Sylfaen"/>
        <family val="1"/>
      </rPr>
      <t>*</t>
    </r>
    <r>
      <rPr>
        <sz val="10"/>
        <rFont val="Sylfaen"/>
        <family val="1"/>
      </rPr>
      <t>term</t>
    </r>
    <r>
      <rPr>
        <b/>
        <sz val="10"/>
        <rFont val="Sylfaen"/>
        <family val="1"/>
      </rPr>
      <t xml:space="preserve"> Gross </t>
    </r>
    <r>
      <rPr>
        <sz val="10"/>
        <rFont val="Sylfaen"/>
        <family val="1"/>
      </rPr>
      <t xml:space="preserve">means Earned Premiums including Reinsurers Share </t>
    </r>
  </si>
  <si>
    <r>
      <t xml:space="preserve">**term </t>
    </r>
    <r>
      <rPr>
        <b/>
        <sz val="10"/>
        <rFont val="Sylfaen"/>
        <family val="1"/>
      </rPr>
      <t>Net</t>
    </r>
    <r>
      <rPr>
        <sz val="10"/>
        <rFont val="Sylfaen"/>
        <family val="1"/>
      </rPr>
      <t xml:space="preserve"> means Earned Premiums after the deduction of Reinsurers' Share</t>
    </r>
  </si>
  <si>
    <t>Claims Paid (gross)*</t>
  </si>
  <si>
    <t>Claims Paid (net)**</t>
  </si>
  <si>
    <t>Class of Insurance</t>
  </si>
  <si>
    <t>Market Share</t>
  </si>
  <si>
    <t xml:space="preserve">Number of Transport Means Insured during the reporting period </t>
  </si>
  <si>
    <t xml:space="preserve">“Insurance Company Aldagi BCI” JSC </t>
  </si>
  <si>
    <t>International Insurance Company “Imedi-L International” JSC</t>
  </si>
  <si>
    <t>“Insurance Company GPI Holding” JSC</t>
  </si>
  <si>
    <t>Insurance Company  "IC Group” LTD</t>
  </si>
  <si>
    <t>International Insurance Company "Irao" LTD</t>
  </si>
  <si>
    <t>“Insurance company Cartu” LTD</t>
  </si>
  <si>
    <t>“Insurance company Alpha” LTD</t>
  </si>
  <si>
    <t>“Insurance company Vest” LTD</t>
  </si>
  <si>
    <t>Medical Insurance Group “Archimedes Global Georgia” JSC</t>
  </si>
  <si>
    <t>Insurance Company  “Tao” LTD</t>
  </si>
  <si>
    <t>Insurance Company  “Partner” LTD</t>
  </si>
  <si>
    <t>“Standard Insurance Georgia” JSC</t>
  </si>
  <si>
    <t>Insurance Company Chartis Europe (Georgian branch) LTD</t>
  </si>
  <si>
    <t>Insurance company  “Ardi Group” LTD</t>
  </si>
  <si>
    <t>Number of policies issued from the beginning of the year</t>
  </si>
  <si>
    <t>Number of policies in force at the end of the reporting period</t>
  </si>
  <si>
    <r>
      <rPr>
        <b/>
        <sz val="10"/>
        <rFont val="Sylfaen"/>
        <family val="1"/>
      </rPr>
      <t>*</t>
    </r>
    <r>
      <rPr>
        <sz val="10"/>
        <rFont val="Sylfaen"/>
        <family val="1"/>
      </rPr>
      <t>term</t>
    </r>
    <r>
      <rPr>
        <b/>
        <sz val="10"/>
        <rFont val="Sylfaen"/>
        <family val="1"/>
      </rPr>
      <t xml:space="preserve"> Gross </t>
    </r>
    <r>
      <rPr>
        <sz val="10"/>
        <rFont val="Sylfaen"/>
        <family val="1"/>
      </rPr>
      <t xml:space="preserve">means Earned Premiums including Reinsurers' Share </t>
    </r>
  </si>
  <si>
    <t>*As information is being specified  in several companies, minor change of data is possible.</t>
  </si>
  <si>
    <t>Insurance Company "Unison" LTD</t>
  </si>
  <si>
    <t>“PSP Insurance” LTD</t>
  </si>
  <si>
    <t>Reporting period: 1 January 2011 - 30 June 2011</t>
  </si>
  <si>
    <t>Reporting date: 30 June 2011</t>
  </si>
  <si>
    <t>Structure of Insurance Market by Classes of Insurance by 30.06.2011  - (Accepted Reinsurance)</t>
  </si>
  <si>
    <t>Claims Paid  (1/01/11-30/06/11) - (Accepted Reinsurance)</t>
  </si>
  <si>
    <t>Claims paid represent amount of  claims indemnified by insurers during the reporting period (01.01.2011 - 30.06.2011) despite the fact claim occurred during or before the period.</t>
  </si>
  <si>
    <t>Earned premium corresponds to the income received by the Insurers from the accepted reinsurance during the accounting period (01.01.2011 - 30.06.2011), despite the fact whether premium is paid or not to the Insurer.</t>
  </si>
  <si>
    <t>Earned Premiums (1/01/11-30/06/11) -  (Accepted Reinsurance)</t>
  </si>
  <si>
    <t xml:space="preserve"> Written Premiums and Retrocession Premiums (1/01/11-30/06/11) - (Accepted Reinsurance)</t>
  </si>
  <si>
    <t>Written premium includes insurance premium, which belongs to accepted reinsurance contracts (including long-term contracts) validated during the reporting period (01.01.2011 - 30.06.2011) despite the fact whether premium is paid or not to the Insurer.</t>
  </si>
  <si>
    <t xml:space="preserve">Structure of Insurance Market by Classes of Insurance by 30.06.2011  - (Direct Insurance Business)        </t>
  </si>
  <si>
    <t>Claims Paid  (1/01/11-30/06/11) - (Direct Insurance Business)</t>
  </si>
  <si>
    <t>Earned Premiums (1/01/11-30/06/11) - (Direct Insurance Business)</t>
  </si>
  <si>
    <t>Earned premium corresponds to the income received by the Insurers from the direct insurance during the reporting period (01.01.2011 - 30.06.2011), despite the fact whether premium is paid or not to the Insurer.</t>
  </si>
  <si>
    <t>Written Premiums and Outward Reinsurance Premiums (1/01/11-30/06/11) - (Direct Insurance Business)</t>
  </si>
  <si>
    <t>Written premium includes insurance premium, which belongs to direct insurance contracts (including long-term contracts) validated during the reporting period (01.01.2011 - 30.06.2011) despite the fact whether premium is paid or not to the Insurer.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</si>
</sst>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_-* #,##0.0_-;\-* #,##0.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name val="Times New Roman"/>
      <family val="1"/>
    </font>
    <font>
      <sz val="9"/>
      <name val="Sylfaen"/>
      <family val="1"/>
    </font>
    <font>
      <b/>
      <sz val="12"/>
      <name val="Sylfaen"/>
      <family val="1"/>
    </font>
    <font>
      <sz val="10"/>
      <color indexed="10"/>
      <name val="Sylfaen"/>
      <family val="1"/>
    </font>
    <font>
      <sz val="10"/>
      <name val="Calibri"/>
      <family val="2"/>
    </font>
    <font>
      <sz val="9"/>
      <name val="Times New Roman"/>
      <family val="1"/>
    </font>
    <font>
      <b/>
      <sz val="10"/>
      <color indexed="1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Sylfaen"/>
      <family val="1"/>
    </font>
    <font>
      <b/>
      <sz val="10"/>
      <color indexed="1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/>
    </xf>
    <xf numFmtId="10" fontId="9" fillId="0" borderId="11" xfId="63" applyNumberFormat="1" applyFont="1" applyBorder="1" applyAlignment="1">
      <alignment horizontal="center"/>
    </xf>
    <xf numFmtId="3" fontId="8" fillId="33" borderId="11" xfId="44" applyNumberFormat="1" applyFont="1" applyFill="1" applyBorder="1" applyAlignment="1">
      <alignment horizontal="center" vertical="center" wrapText="1"/>
    </xf>
    <xf numFmtId="9" fontId="8" fillId="33" borderId="11" xfId="63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10" fontId="9" fillId="0" borderId="11" xfId="63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3" fillId="33" borderId="13" xfId="0" applyFont="1" applyFill="1" applyBorder="1" applyAlignment="1" applyProtection="1">
      <alignment horizontal="center" vertical="top" wrapText="1"/>
      <protection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33" borderId="13" xfId="58" applyFont="1" applyFill="1" applyBorder="1" applyAlignment="1">
      <alignment horizontal="center" vertical="top" wrapText="1"/>
      <protection/>
    </xf>
    <xf numFmtId="3" fontId="1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59" applyFont="1">
      <alignment/>
      <protection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12" fillId="33" borderId="13" xfId="58" applyFont="1" applyFill="1" applyBorder="1" applyAlignment="1">
      <alignment horizontal="center" vertical="center" wrapText="1"/>
      <protection/>
    </xf>
    <xf numFmtId="2" fontId="8" fillId="0" borderId="0" xfId="0" applyNumberFormat="1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172" fontId="7" fillId="0" borderId="0" xfId="42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60" fillId="0" borderId="0" xfId="0" applyNumberFormat="1" applyFont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2" fontId="1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zgveva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0.57421875" style="9" bestFit="1" customWidth="1"/>
    <col min="2" max="2" width="10.8515625" style="9" bestFit="1" customWidth="1"/>
    <col min="3" max="6" width="8.7109375" style="9" customWidth="1"/>
    <col min="7" max="8" width="11.00390625" style="9" customWidth="1"/>
    <col min="9" max="10" width="8.7109375" style="9" customWidth="1"/>
    <col min="11" max="11" width="9.57421875" style="9" customWidth="1"/>
    <col min="12" max="12" width="8.8515625" style="9" customWidth="1"/>
    <col min="13" max="32" width="8.7109375" style="9" customWidth="1"/>
    <col min="33" max="16384" width="9.140625" style="9" customWidth="1"/>
  </cols>
  <sheetData>
    <row r="2" spans="1:32" ht="18">
      <c r="A2" s="26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6" ht="99.75" customHeight="1">
      <c r="A4" s="73" t="s">
        <v>1</v>
      </c>
      <c r="B4" s="73"/>
      <c r="C4" s="75" t="s">
        <v>15</v>
      </c>
      <c r="D4" s="76"/>
      <c r="E4" s="75" t="s">
        <v>2</v>
      </c>
      <c r="F4" s="76"/>
      <c r="G4" s="75" t="s">
        <v>3</v>
      </c>
      <c r="H4" s="76"/>
      <c r="I4" s="75" t="s">
        <v>4</v>
      </c>
      <c r="J4" s="76"/>
      <c r="K4" s="75" t="s">
        <v>5</v>
      </c>
      <c r="L4" s="76"/>
      <c r="M4" s="75" t="s">
        <v>6</v>
      </c>
      <c r="N4" s="76"/>
      <c r="O4" s="75" t="s">
        <v>22</v>
      </c>
      <c r="P4" s="76"/>
      <c r="Q4" s="75" t="s">
        <v>16</v>
      </c>
      <c r="R4" s="76"/>
      <c r="S4" s="75" t="s">
        <v>24</v>
      </c>
      <c r="T4" s="76"/>
      <c r="U4" s="75" t="s">
        <v>17</v>
      </c>
      <c r="V4" s="76"/>
      <c r="W4" s="75" t="s">
        <v>7</v>
      </c>
      <c r="X4" s="76"/>
      <c r="Y4" s="77" t="s">
        <v>8</v>
      </c>
      <c r="Z4" s="78"/>
      <c r="AA4" s="77" t="s">
        <v>9</v>
      </c>
      <c r="AB4" s="78"/>
      <c r="AC4" s="77" t="s">
        <v>10</v>
      </c>
      <c r="AD4" s="78"/>
      <c r="AE4" s="77" t="s">
        <v>11</v>
      </c>
      <c r="AF4" s="78"/>
      <c r="AG4" s="73" t="s">
        <v>12</v>
      </c>
      <c r="AH4" s="74"/>
      <c r="AI4" s="73" t="s">
        <v>13</v>
      </c>
      <c r="AJ4" s="74"/>
    </row>
    <row r="5" spans="1:36" ht="75.75" customHeight="1">
      <c r="A5" s="22" t="s">
        <v>54</v>
      </c>
      <c r="B5" s="22" t="s">
        <v>55</v>
      </c>
      <c r="C5" s="22" t="s">
        <v>54</v>
      </c>
      <c r="D5" s="22" t="s">
        <v>55</v>
      </c>
      <c r="E5" s="22" t="s">
        <v>54</v>
      </c>
      <c r="F5" s="22" t="s">
        <v>55</v>
      </c>
      <c r="G5" s="22" t="s">
        <v>54</v>
      </c>
      <c r="H5" s="22" t="s">
        <v>55</v>
      </c>
      <c r="I5" s="22" t="s">
        <v>54</v>
      </c>
      <c r="J5" s="22" t="s">
        <v>55</v>
      </c>
      <c r="K5" s="22" t="s">
        <v>54</v>
      </c>
      <c r="L5" s="22" t="s">
        <v>55</v>
      </c>
      <c r="M5" s="22" t="s">
        <v>54</v>
      </c>
      <c r="N5" s="22" t="s">
        <v>55</v>
      </c>
      <c r="O5" s="22" t="s">
        <v>54</v>
      </c>
      <c r="P5" s="22" t="s">
        <v>55</v>
      </c>
      <c r="Q5" s="22" t="s">
        <v>54</v>
      </c>
      <c r="R5" s="22" t="s">
        <v>55</v>
      </c>
      <c r="S5" s="22" t="s">
        <v>54</v>
      </c>
      <c r="T5" s="22" t="s">
        <v>55</v>
      </c>
      <c r="U5" s="22" t="s">
        <v>54</v>
      </c>
      <c r="V5" s="22" t="s">
        <v>55</v>
      </c>
      <c r="W5" s="22" t="s">
        <v>54</v>
      </c>
      <c r="X5" s="22" t="s">
        <v>55</v>
      </c>
      <c r="Y5" s="22" t="s">
        <v>54</v>
      </c>
      <c r="Z5" s="22" t="s">
        <v>55</v>
      </c>
      <c r="AA5" s="22" t="s">
        <v>54</v>
      </c>
      <c r="AB5" s="22" t="s">
        <v>55</v>
      </c>
      <c r="AC5" s="22" t="s">
        <v>54</v>
      </c>
      <c r="AD5" s="22" t="s">
        <v>55</v>
      </c>
      <c r="AE5" s="22" t="s">
        <v>54</v>
      </c>
      <c r="AF5" s="22" t="s">
        <v>55</v>
      </c>
      <c r="AG5" s="22" t="s">
        <v>54</v>
      </c>
      <c r="AH5" s="22" t="s">
        <v>55</v>
      </c>
      <c r="AI5" s="22" t="s">
        <v>54</v>
      </c>
      <c r="AJ5" s="22" t="s">
        <v>55</v>
      </c>
    </row>
    <row r="6" spans="1:36" s="66" customFormat="1" ht="45" customHeight="1">
      <c r="A6" s="68">
        <v>265222</v>
      </c>
      <c r="B6" s="68">
        <v>327130</v>
      </c>
      <c r="C6" s="68">
        <v>82472</v>
      </c>
      <c r="D6" s="68">
        <v>56244</v>
      </c>
      <c r="E6" s="68">
        <v>92332</v>
      </c>
      <c r="F6" s="68">
        <v>111942</v>
      </c>
      <c r="G6" s="68">
        <v>949765</v>
      </c>
      <c r="H6" s="68">
        <v>1482091</v>
      </c>
      <c r="I6" s="68">
        <v>19799</v>
      </c>
      <c r="J6" s="68">
        <v>26886</v>
      </c>
      <c r="K6" s="68">
        <v>14601</v>
      </c>
      <c r="L6" s="68">
        <v>21154</v>
      </c>
      <c r="M6" s="68">
        <v>0</v>
      </c>
      <c r="N6" s="68">
        <v>6</v>
      </c>
      <c r="O6" s="68">
        <v>22</v>
      </c>
      <c r="P6" s="68">
        <v>34</v>
      </c>
      <c r="Q6" s="68">
        <v>15</v>
      </c>
      <c r="R6" s="68">
        <v>42</v>
      </c>
      <c r="S6" s="68">
        <v>25</v>
      </c>
      <c r="T6" s="68">
        <v>37</v>
      </c>
      <c r="U6" s="68">
        <v>0</v>
      </c>
      <c r="V6" s="68">
        <v>1</v>
      </c>
      <c r="W6" s="68">
        <v>6008</v>
      </c>
      <c r="X6" s="68">
        <v>2271</v>
      </c>
      <c r="Y6" s="68">
        <v>17726</v>
      </c>
      <c r="Z6" s="68">
        <v>26883</v>
      </c>
      <c r="AA6" s="68">
        <v>15495</v>
      </c>
      <c r="AB6" s="68">
        <v>14135</v>
      </c>
      <c r="AC6" s="68">
        <v>8160</v>
      </c>
      <c r="AD6" s="68">
        <v>5606</v>
      </c>
      <c r="AE6" s="68">
        <v>6</v>
      </c>
      <c r="AF6" s="68">
        <v>6</v>
      </c>
      <c r="AG6" s="68">
        <v>1315</v>
      </c>
      <c r="AH6" s="68">
        <v>1974</v>
      </c>
      <c r="AI6" s="68">
        <v>0</v>
      </c>
      <c r="AJ6" s="68">
        <v>0</v>
      </c>
    </row>
    <row r="7" spans="1:36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2" ht="15">
      <c r="A8" s="21" t="s">
        <v>60</v>
      </c>
      <c r="B8" s="21"/>
      <c r="C8" s="21"/>
      <c r="AE8" s="11"/>
      <c r="AF8" s="11"/>
    </row>
    <row r="9" spans="1:31" ht="15">
      <c r="A9" s="21" t="s">
        <v>61</v>
      </c>
      <c r="B9" s="21"/>
      <c r="C9" s="21"/>
      <c r="AE9" s="11"/>
    </row>
    <row r="10" ht="15" customHeight="1"/>
    <row r="11" ht="15" customHeight="1"/>
    <row r="12" ht="15" customHeight="1"/>
  </sheetData>
  <sheetProtection/>
  <mergeCells count="18">
    <mergeCell ref="Q4:R4"/>
    <mergeCell ref="S4:T4"/>
    <mergeCell ref="U4:V4"/>
    <mergeCell ref="AE4:AF4"/>
    <mergeCell ref="W4:X4"/>
    <mergeCell ref="Y4:Z4"/>
    <mergeCell ref="AA4:AB4"/>
    <mergeCell ref="AC4:AD4"/>
    <mergeCell ref="AG4:AH4"/>
    <mergeCell ref="AI4:AJ4"/>
    <mergeCell ref="M4:N4"/>
    <mergeCell ref="A4:B4"/>
    <mergeCell ref="C4:D4"/>
    <mergeCell ref="G4:H4"/>
    <mergeCell ref="I4:J4"/>
    <mergeCell ref="K4:L4"/>
    <mergeCell ref="E4:F4"/>
    <mergeCell ref="O4:P4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/>
  <cols>
    <col min="1" max="1" width="4.421875" style="9" customWidth="1"/>
    <col min="2" max="2" width="56.28125" style="9" customWidth="1"/>
    <col min="3" max="3" width="13.00390625" style="9" customWidth="1"/>
    <col min="4" max="4" width="9.421875" style="9" bestFit="1" customWidth="1"/>
    <col min="5" max="16384" width="9.140625" style="9" customWidth="1"/>
  </cols>
  <sheetData>
    <row r="2" spans="1:4" ht="12.75" customHeight="1">
      <c r="A2" s="89" t="s">
        <v>62</v>
      </c>
      <c r="B2" s="89"/>
      <c r="C2" s="89"/>
      <c r="D2" s="89"/>
    </row>
    <row r="3" spans="1:5" ht="12.75" customHeight="1">
      <c r="A3" s="89"/>
      <c r="B3" s="89"/>
      <c r="C3" s="89"/>
      <c r="D3" s="89"/>
      <c r="E3" s="54"/>
    </row>
    <row r="4" spans="1:5" ht="18" customHeight="1">
      <c r="A4" s="89"/>
      <c r="B4" s="89"/>
      <c r="C4" s="89"/>
      <c r="D4" s="89"/>
      <c r="E4" s="54"/>
    </row>
    <row r="6" spans="1:4" ht="43.5" customHeight="1">
      <c r="A6" s="1" t="s">
        <v>0</v>
      </c>
      <c r="B6" s="58" t="s">
        <v>37</v>
      </c>
      <c r="C6" s="58" t="s">
        <v>28</v>
      </c>
      <c r="D6" s="58" t="s">
        <v>38</v>
      </c>
    </row>
    <row r="7" spans="1:4" ht="27" customHeight="1">
      <c r="A7" s="8">
        <v>1</v>
      </c>
      <c r="B7" s="55" t="s">
        <v>1</v>
      </c>
      <c r="C7" s="4">
        <f>HLOOKUP(B7,'Accept. Re Prem. &amp; Retrocession'!$C$3:$AN$21,19,)</f>
        <v>0</v>
      </c>
      <c r="D7" s="5">
        <f>C7/$C$25</f>
        <v>0</v>
      </c>
    </row>
    <row r="8" spans="1:4" ht="27" customHeight="1">
      <c r="A8" s="8">
        <v>2</v>
      </c>
      <c r="B8" s="55" t="s">
        <v>15</v>
      </c>
      <c r="C8" s="4">
        <f>HLOOKUP(B8,'Accept. Re Prem. &amp; Retrocession'!$C$3:$AN$21,19,)</f>
        <v>8848.089999999993</v>
      </c>
      <c r="D8" s="5">
        <f aca="true" t="shared" si="0" ref="D8:D21">C8/$C$25</f>
        <v>0.015886707776792373</v>
      </c>
    </row>
    <row r="9" spans="1:4" ht="27" customHeight="1">
      <c r="A9" s="8">
        <v>3</v>
      </c>
      <c r="B9" s="55" t="s">
        <v>2</v>
      </c>
      <c r="C9" s="4">
        <f>HLOOKUP(B9,'Accept. Re Prem. &amp; Retrocession'!$C$3:$AN$21,19,)</f>
        <v>10242.54</v>
      </c>
      <c r="D9" s="5">
        <f t="shared" si="0"/>
        <v>0.018390436791681265</v>
      </c>
    </row>
    <row r="10" spans="1:4" ht="27" customHeight="1">
      <c r="A10" s="8">
        <v>4</v>
      </c>
      <c r="B10" s="55" t="s">
        <v>3</v>
      </c>
      <c r="C10" s="4">
        <f>HLOOKUP(B10,'Accept. Re Prem. &amp; Retrocession'!$C$3:$AN$21,19,)</f>
        <v>315720</v>
      </c>
      <c r="D10" s="5">
        <f t="shared" si="0"/>
        <v>0.566873910560233</v>
      </c>
    </row>
    <row r="11" spans="1:4" ht="27" customHeight="1">
      <c r="A11" s="8">
        <v>5</v>
      </c>
      <c r="B11" s="55" t="s">
        <v>4</v>
      </c>
      <c r="C11" s="4">
        <f>HLOOKUP(B11,'Accept. Re Prem. &amp; Retrocession'!$C$3:$AN$21,19,)</f>
        <v>10300.8</v>
      </c>
      <c r="D11" s="5">
        <f t="shared" si="0"/>
        <v>0.018495042372668337</v>
      </c>
    </row>
    <row r="12" spans="1:4" ht="27" customHeight="1">
      <c r="A12" s="8">
        <v>6</v>
      </c>
      <c r="B12" s="55" t="s">
        <v>5</v>
      </c>
      <c r="C12" s="4">
        <f>HLOOKUP(B12,'Accept. Re Prem. &amp; Retrocession'!$C$3:$AN$21,19,)</f>
        <v>1126.47</v>
      </c>
      <c r="D12" s="5">
        <f t="shared" si="0"/>
        <v>0.0020225720702799497</v>
      </c>
    </row>
    <row r="13" spans="1:4" ht="27" customHeight="1">
      <c r="A13" s="8">
        <v>7</v>
      </c>
      <c r="B13" s="55" t="s">
        <v>6</v>
      </c>
      <c r="C13" s="4">
        <f>HLOOKUP(B13,'Accept. Re Prem. &amp; Retrocession'!$C$3:$AN$21,19,)</f>
        <v>0</v>
      </c>
      <c r="D13" s="5">
        <f t="shared" si="0"/>
        <v>0</v>
      </c>
    </row>
    <row r="14" spans="1:4" ht="27" customHeight="1">
      <c r="A14" s="8">
        <v>8</v>
      </c>
      <c r="B14" s="55" t="s">
        <v>22</v>
      </c>
      <c r="C14" s="4">
        <f>HLOOKUP(B14,'Accept. Re Prem. &amp; Retrocession'!$C$3:$AN$21,19,)</f>
        <v>0</v>
      </c>
      <c r="D14" s="5">
        <f t="shared" si="0"/>
        <v>0</v>
      </c>
    </row>
    <row r="15" spans="1:4" ht="27" customHeight="1">
      <c r="A15" s="8">
        <v>9</v>
      </c>
      <c r="B15" s="55" t="s">
        <v>16</v>
      </c>
      <c r="C15" s="4">
        <f>HLOOKUP(B15,'Accept. Re Prem. &amp; Retrocession'!$C$3:$AN$21,19,)</f>
        <v>8779.32</v>
      </c>
      <c r="D15" s="5">
        <f t="shared" si="0"/>
        <v>0.0157632315357268</v>
      </c>
    </row>
    <row r="16" spans="1:4" ht="27" customHeight="1">
      <c r="A16" s="8">
        <v>10</v>
      </c>
      <c r="B16" s="55" t="s">
        <v>24</v>
      </c>
      <c r="C16" s="4">
        <f>HLOOKUP(B16,'Accept. Re Prem. &amp; Retrocession'!$C$3:$AN$21,19,)</f>
        <v>0</v>
      </c>
      <c r="D16" s="5">
        <f t="shared" si="0"/>
        <v>0</v>
      </c>
    </row>
    <row r="17" spans="1:4" ht="27" customHeight="1">
      <c r="A17" s="8">
        <v>11</v>
      </c>
      <c r="B17" s="55" t="s">
        <v>17</v>
      </c>
      <c r="C17" s="4">
        <f>HLOOKUP(B17,'Accept. Re Prem. &amp; Retrocession'!$C$3:$AN$21,19,)</f>
        <v>0</v>
      </c>
      <c r="D17" s="5">
        <f t="shared" si="0"/>
        <v>0</v>
      </c>
    </row>
    <row r="18" spans="1:4" ht="27" customHeight="1">
      <c r="A18" s="8">
        <v>12</v>
      </c>
      <c r="B18" s="55" t="s">
        <v>7</v>
      </c>
      <c r="C18" s="4">
        <f>HLOOKUP(B18,'Accept. Re Prem. &amp; Retrocession'!$C$3:$AN$21,19,)</f>
        <v>3959.48</v>
      </c>
      <c r="D18" s="5">
        <f t="shared" si="0"/>
        <v>0.007109229416524234</v>
      </c>
    </row>
    <row r="19" spans="1:4" ht="27" customHeight="1">
      <c r="A19" s="8">
        <v>13</v>
      </c>
      <c r="B19" s="55" t="s">
        <v>8</v>
      </c>
      <c r="C19" s="4">
        <f>HLOOKUP(B19,'Accept. Re Prem. &amp; Retrocession'!$C$3:$AN$21,19,)</f>
        <v>39349.98</v>
      </c>
      <c r="D19" s="5">
        <f t="shared" si="0"/>
        <v>0.07065272090164373</v>
      </c>
    </row>
    <row r="20" spans="1:4" ht="27" customHeight="1">
      <c r="A20" s="8">
        <v>14</v>
      </c>
      <c r="B20" s="55" t="s">
        <v>9</v>
      </c>
      <c r="C20" s="4">
        <f>HLOOKUP(B20,'Accept. Re Prem. &amp; Retrocession'!$C$3:$AN$21,19,)</f>
        <v>150326.55118</v>
      </c>
      <c r="D20" s="5">
        <f t="shared" si="0"/>
        <v>0.26991068012301916</v>
      </c>
    </row>
    <row r="21" spans="1:4" ht="27" customHeight="1">
      <c r="A21" s="8">
        <v>15</v>
      </c>
      <c r="B21" s="55" t="s">
        <v>10</v>
      </c>
      <c r="C21" s="4">
        <f>HLOOKUP(B21,'Accept. Re Prem. &amp; Retrocession'!$C$3:$AN$21,19,)</f>
        <v>0</v>
      </c>
      <c r="D21" s="5">
        <f t="shared" si="0"/>
        <v>0</v>
      </c>
    </row>
    <row r="22" spans="1:4" ht="27" customHeight="1">
      <c r="A22" s="8">
        <v>16</v>
      </c>
      <c r="B22" s="55" t="s">
        <v>11</v>
      </c>
      <c r="C22" s="4">
        <f>HLOOKUP(B22,'Accept. Re Prem. &amp; Retrocession'!$C$3:$AN$21,19,)</f>
        <v>0</v>
      </c>
      <c r="D22" s="5">
        <f>C22/$C$25</f>
        <v>0</v>
      </c>
    </row>
    <row r="23" spans="1:4" ht="27" customHeight="1">
      <c r="A23" s="8">
        <v>17</v>
      </c>
      <c r="B23" s="55" t="s">
        <v>12</v>
      </c>
      <c r="C23" s="4">
        <f>HLOOKUP(B23,'Accept. Re Prem. &amp; Retrocession'!$C$3:$AN$21,19,)</f>
        <v>8296.02</v>
      </c>
      <c r="D23" s="5">
        <f>C23/$C$25</f>
        <v>0.014895468451431346</v>
      </c>
    </row>
    <row r="24" spans="1:4" ht="27" customHeight="1">
      <c r="A24" s="8">
        <v>18</v>
      </c>
      <c r="B24" s="55" t="s">
        <v>13</v>
      </c>
      <c r="C24" s="4">
        <f>HLOOKUP(B24,'Accept. Re Prem. &amp; Retrocession'!$C$3:$AN$21,19,)</f>
        <v>0</v>
      </c>
      <c r="D24" s="5">
        <f>C24/$C$25</f>
        <v>0</v>
      </c>
    </row>
    <row r="25" spans="1:4" ht="27" customHeight="1">
      <c r="A25" s="56"/>
      <c r="B25" s="64" t="s">
        <v>27</v>
      </c>
      <c r="C25" s="6">
        <f>SUM(C7:C24)</f>
        <v>556949.2511799999</v>
      </c>
      <c r="D25" s="7">
        <f>SUM(D7:D24)</f>
        <v>1.0000000000000002</v>
      </c>
    </row>
    <row r="26" ht="15">
      <c r="C26" s="11"/>
    </row>
    <row r="27" ht="15">
      <c r="C27" s="11"/>
    </row>
    <row r="28" ht="15">
      <c r="C28" s="11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8.8515625" style="9" bestFit="1" customWidth="1"/>
    <col min="2" max="2" width="14.421875" style="9" bestFit="1" customWidth="1"/>
    <col min="3" max="3" width="19.8515625" style="9" bestFit="1" customWidth="1"/>
    <col min="4" max="6" width="18.00390625" style="9" bestFit="1" customWidth="1"/>
    <col min="7" max="16384" width="9.140625" style="9" customWidth="1"/>
  </cols>
  <sheetData>
    <row r="2" spans="1:6" ht="29.25" customHeight="1">
      <c r="A2" s="25" t="s">
        <v>39</v>
      </c>
      <c r="B2" s="12"/>
      <c r="C2" s="12"/>
      <c r="D2" s="12"/>
      <c r="E2" s="12"/>
      <c r="F2" s="13"/>
    </row>
    <row r="3" spans="1:6" ht="38.25">
      <c r="A3" s="23" t="s">
        <v>18</v>
      </c>
      <c r="B3" s="23" t="s">
        <v>19</v>
      </c>
      <c r="C3" s="23" t="s">
        <v>20</v>
      </c>
      <c r="D3" s="23" t="s">
        <v>21</v>
      </c>
      <c r="E3" s="24" t="s">
        <v>22</v>
      </c>
      <c r="F3" s="24" t="s">
        <v>23</v>
      </c>
    </row>
    <row r="4" spans="1:7" ht="39.75" customHeight="1">
      <c r="A4" s="10">
        <v>19792</v>
      </c>
      <c r="B4" s="10">
        <v>0</v>
      </c>
      <c r="C4" s="10">
        <v>0</v>
      </c>
      <c r="D4" s="10">
        <v>14506</v>
      </c>
      <c r="E4" s="10">
        <v>14</v>
      </c>
      <c r="F4" s="10">
        <v>25</v>
      </c>
      <c r="G4" s="11"/>
    </row>
    <row r="5" spans="1:6" ht="15">
      <c r="A5" s="67"/>
      <c r="B5" s="67"/>
      <c r="C5" s="67"/>
      <c r="D5" s="67"/>
      <c r="E5" s="67"/>
      <c r="F5" s="67"/>
    </row>
    <row r="6" spans="1:7" ht="15">
      <c r="A6" s="21" t="s">
        <v>60</v>
      </c>
      <c r="C6" s="11"/>
      <c r="G6" s="11"/>
    </row>
    <row r="8" ht="15">
      <c r="D8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N6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8515625" style="33" customWidth="1"/>
    <col min="2" max="2" width="25.28125" style="33" customWidth="1"/>
    <col min="3" max="40" width="12.7109375" style="33" customWidth="1"/>
    <col min="41" max="16384" width="9.140625" style="33" customWidth="1"/>
  </cols>
  <sheetData>
    <row r="1" spans="1:10" s="29" customFormat="1" ht="39" customHeight="1">
      <c r="A1" s="37" t="s">
        <v>73</v>
      </c>
      <c r="B1" s="27"/>
      <c r="C1" s="27"/>
      <c r="D1" s="27"/>
      <c r="E1" s="27"/>
      <c r="F1" s="27"/>
      <c r="G1" s="27"/>
      <c r="H1" s="27"/>
      <c r="I1" s="28"/>
      <c r="J1" s="28"/>
    </row>
    <row r="2" spans="1:38" s="29" customFormat="1" ht="25.5" customHeight="1">
      <c r="A2" s="29" t="s">
        <v>57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40" s="29" customFormat="1" ht="89.25" customHeight="1">
      <c r="A3" s="82" t="s">
        <v>25</v>
      </c>
      <c r="B3" s="84" t="s">
        <v>26</v>
      </c>
      <c r="C3" s="86" t="s">
        <v>1</v>
      </c>
      <c r="D3" s="86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7" t="s">
        <v>8</v>
      </c>
      <c r="AB3" s="78"/>
      <c r="AC3" s="77" t="s">
        <v>9</v>
      </c>
      <c r="AD3" s="78"/>
      <c r="AE3" s="77" t="s">
        <v>10</v>
      </c>
      <c r="AF3" s="78"/>
      <c r="AG3" s="77" t="s">
        <v>11</v>
      </c>
      <c r="AH3" s="78"/>
      <c r="AI3" s="73" t="s">
        <v>12</v>
      </c>
      <c r="AJ3" s="74"/>
      <c r="AK3" s="73" t="s">
        <v>13</v>
      </c>
      <c r="AL3" s="74"/>
      <c r="AM3" s="79" t="s">
        <v>27</v>
      </c>
      <c r="AN3" s="80"/>
    </row>
    <row r="4" spans="1:40" s="29" customFormat="1" ht="24">
      <c r="A4" s="83"/>
      <c r="B4" s="85"/>
      <c r="C4" s="38" t="s">
        <v>28</v>
      </c>
      <c r="D4" s="38" t="s">
        <v>29</v>
      </c>
      <c r="E4" s="38" t="s">
        <v>28</v>
      </c>
      <c r="F4" s="38" t="s">
        <v>29</v>
      </c>
      <c r="G4" s="38" t="s">
        <v>28</v>
      </c>
      <c r="H4" s="38" t="s">
        <v>29</v>
      </c>
      <c r="I4" s="38" t="s">
        <v>28</v>
      </c>
      <c r="J4" s="38" t="s">
        <v>29</v>
      </c>
      <c r="K4" s="38" t="s">
        <v>28</v>
      </c>
      <c r="L4" s="38" t="s">
        <v>29</v>
      </c>
      <c r="M4" s="38" t="s">
        <v>28</v>
      </c>
      <c r="N4" s="38" t="s">
        <v>29</v>
      </c>
      <c r="O4" s="38" t="s">
        <v>28</v>
      </c>
      <c r="P4" s="38" t="s">
        <v>29</v>
      </c>
      <c r="Q4" s="38" t="s">
        <v>28</v>
      </c>
      <c r="R4" s="38" t="s">
        <v>29</v>
      </c>
      <c r="S4" s="38" t="s">
        <v>28</v>
      </c>
      <c r="T4" s="38" t="s">
        <v>29</v>
      </c>
      <c r="U4" s="38" t="s">
        <v>28</v>
      </c>
      <c r="V4" s="38" t="s">
        <v>29</v>
      </c>
      <c r="W4" s="38" t="s">
        <v>28</v>
      </c>
      <c r="X4" s="38" t="s">
        <v>29</v>
      </c>
      <c r="Y4" s="38" t="s">
        <v>28</v>
      </c>
      <c r="Z4" s="38" t="s">
        <v>29</v>
      </c>
      <c r="AA4" s="38" t="s">
        <v>28</v>
      </c>
      <c r="AB4" s="38" t="s">
        <v>29</v>
      </c>
      <c r="AC4" s="38" t="s">
        <v>28</v>
      </c>
      <c r="AD4" s="38" t="s">
        <v>29</v>
      </c>
      <c r="AE4" s="38" t="s">
        <v>28</v>
      </c>
      <c r="AF4" s="38" t="s">
        <v>29</v>
      </c>
      <c r="AG4" s="38" t="s">
        <v>28</v>
      </c>
      <c r="AH4" s="38" t="s">
        <v>29</v>
      </c>
      <c r="AI4" s="38" t="s">
        <v>28</v>
      </c>
      <c r="AJ4" s="38" t="s">
        <v>29</v>
      </c>
      <c r="AK4" s="38" t="s">
        <v>28</v>
      </c>
      <c r="AL4" s="38" t="s">
        <v>29</v>
      </c>
      <c r="AM4" s="38" t="s">
        <v>28</v>
      </c>
      <c r="AN4" s="38" t="s">
        <v>29</v>
      </c>
    </row>
    <row r="5" spans="1:40" s="32" customFormat="1" ht="43.5" customHeight="1">
      <c r="A5" s="69">
        <v>1</v>
      </c>
      <c r="B5" s="3" t="s">
        <v>42</v>
      </c>
      <c r="C5" s="70">
        <v>1738276.6247390003</v>
      </c>
      <c r="D5" s="70">
        <v>1045227.23695415</v>
      </c>
      <c r="E5" s="70">
        <v>219505.83624200002</v>
      </c>
      <c r="F5" s="70">
        <v>0</v>
      </c>
      <c r="G5" s="70">
        <v>325171.41488149995</v>
      </c>
      <c r="H5" s="70">
        <v>66660.20824754999</v>
      </c>
      <c r="I5" s="70">
        <v>21816882.527898</v>
      </c>
      <c r="J5" s="70">
        <v>5317.707835200001</v>
      </c>
      <c r="K5" s="70">
        <v>3719615.40159502</v>
      </c>
      <c r="L5" s="70">
        <v>274303.533556</v>
      </c>
      <c r="M5" s="70">
        <v>527162.73540545</v>
      </c>
      <c r="N5" s="70">
        <v>33359.0163262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  <c r="V5" s="70">
        <v>8469.31693359</v>
      </c>
      <c r="W5" s="70">
        <v>0</v>
      </c>
      <c r="X5" s="70">
        <v>0</v>
      </c>
      <c r="Y5" s="70">
        <v>212804.320432</v>
      </c>
      <c r="Z5" s="70">
        <v>112990.2411335</v>
      </c>
      <c r="AA5" s="70">
        <v>3961540.4895645003</v>
      </c>
      <c r="AB5" s="70">
        <v>3002713.4705955097</v>
      </c>
      <c r="AC5" s="70">
        <v>190548.883429</v>
      </c>
      <c r="AD5" s="70">
        <v>167983.863429</v>
      </c>
      <c r="AE5" s="70">
        <v>431243.30403</v>
      </c>
      <c r="AF5" s="70">
        <v>231470.1707</v>
      </c>
      <c r="AG5" s="70">
        <v>0</v>
      </c>
      <c r="AH5" s="70">
        <v>0</v>
      </c>
      <c r="AI5" s="70">
        <v>434608.61358500004</v>
      </c>
      <c r="AJ5" s="70">
        <v>303317.45911089</v>
      </c>
      <c r="AK5" s="70">
        <v>0</v>
      </c>
      <c r="AL5" s="70">
        <v>0</v>
      </c>
      <c r="AM5" s="31">
        <f aca="true" t="shared" si="0" ref="AM5:AN20">C5+E5+G5+I5+K5+M5+O5+Q5+S5+U5+W5+Y5+AA5+AC5+AE5+AG5+AI5+AK5</f>
        <v>33577360.15180147</v>
      </c>
      <c r="AN5" s="31">
        <f t="shared" si="0"/>
        <v>5251812.224821589</v>
      </c>
    </row>
    <row r="6" spans="1:40" ht="45" customHeight="1">
      <c r="A6" s="69">
        <v>2</v>
      </c>
      <c r="B6" s="3" t="s">
        <v>40</v>
      </c>
      <c r="C6" s="70">
        <v>1456048.2447560118</v>
      </c>
      <c r="D6" s="70">
        <v>457074.63788768323</v>
      </c>
      <c r="E6" s="70">
        <v>432424.69010000373</v>
      </c>
      <c r="F6" s="70">
        <v>0</v>
      </c>
      <c r="G6" s="70">
        <v>671063.9874310922</v>
      </c>
      <c r="H6" s="70">
        <v>45484.64786223381</v>
      </c>
      <c r="I6" s="70">
        <v>12215251.946445113</v>
      </c>
      <c r="J6" s="70">
        <v>0</v>
      </c>
      <c r="K6" s="70">
        <v>6693650.479695049</v>
      </c>
      <c r="L6" s="70">
        <v>665046.8981901838</v>
      </c>
      <c r="M6" s="70">
        <v>1003783.8927759982</v>
      </c>
      <c r="N6" s="70">
        <v>141065.26754852454</v>
      </c>
      <c r="O6" s="70">
        <v>0</v>
      </c>
      <c r="P6" s="70">
        <v>0</v>
      </c>
      <c r="Q6" s="70">
        <v>1198850.7551</v>
      </c>
      <c r="R6" s="70">
        <v>1133611.384237</v>
      </c>
      <c r="S6" s="70">
        <v>0</v>
      </c>
      <c r="T6" s="70">
        <v>0</v>
      </c>
      <c r="U6" s="70">
        <v>94511.33499999999</v>
      </c>
      <c r="V6" s="70">
        <v>52709.525786</v>
      </c>
      <c r="W6" s="70">
        <v>0</v>
      </c>
      <c r="X6" s="70">
        <v>0</v>
      </c>
      <c r="Y6" s="70">
        <v>593683.1148390009</v>
      </c>
      <c r="Z6" s="70">
        <v>198003.32332900004</v>
      </c>
      <c r="AA6" s="70">
        <v>4402626.116188001</v>
      </c>
      <c r="AB6" s="70">
        <v>2339053.612481619</v>
      </c>
      <c r="AC6" s="70">
        <v>0</v>
      </c>
      <c r="AD6" s="70">
        <v>0</v>
      </c>
      <c r="AE6" s="70">
        <v>1183882.4859999998</v>
      </c>
      <c r="AF6" s="70">
        <v>193976.4574749881</v>
      </c>
      <c r="AG6" s="70">
        <v>0</v>
      </c>
      <c r="AH6" s="70">
        <v>0</v>
      </c>
      <c r="AI6" s="70">
        <v>1879227.0456000003</v>
      </c>
      <c r="AJ6" s="70">
        <v>1604887.1147987384</v>
      </c>
      <c r="AK6" s="70">
        <v>0</v>
      </c>
      <c r="AL6" s="70">
        <v>0</v>
      </c>
      <c r="AM6" s="31">
        <f t="shared" si="0"/>
        <v>31825004.093930274</v>
      </c>
      <c r="AN6" s="31">
        <f t="shared" si="0"/>
        <v>6830912.869595971</v>
      </c>
    </row>
    <row r="7" spans="1:40" ht="45" customHeight="1">
      <c r="A7" s="69">
        <v>3</v>
      </c>
      <c r="B7" s="3" t="s">
        <v>41</v>
      </c>
      <c r="C7" s="70">
        <v>2344555.8200000003</v>
      </c>
      <c r="D7" s="70">
        <v>90255.9</v>
      </c>
      <c r="E7" s="70">
        <v>174717.53999999998</v>
      </c>
      <c r="F7" s="70">
        <v>0</v>
      </c>
      <c r="G7" s="70">
        <v>153570.66</v>
      </c>
      <c r="H7" s="70">
        <v>0</v>
      </c>
      <c r="I7" s="70">
        <v>20380533.25</v>
      </c>
      <c r="J7" s="70">
        <v>0</v>
      </c>
      <c r="K7" s="70">
        <v>1000684.8999999999</v>
      </c>
      <c r="L7" s="70">
        <v>0</v>
      </c>
      <c r="M7" s="70">
        <v>150245.85</v>
      </c>
      <c r="N7" s="70">
        <v>4607.15</v>
      </c>
      <c r="O7" s="70">
        <v>0</v>
      </c>
      <c r="P7" s="70">
        <v>0</v>
      </c>
      <c r="Q7" s="70">
        <v>17778.78</v>
      </c>
      <c r="R7" s="70">
        <v>15146.62</v>
      </c>
      <c r="S7" s="70">
        <v>74112.37</v>
      </c>
      <c r="T7" s="70">
        <v>63306.29</v>
      </c>
      <c r="U7" s="70">
        <v>0</v>
      </c>
      <c r="V7" s="70">
        <v>0</v>
      </c>
      <c r="W7" s="70">
        <v>0</v>
      </c>
      <c r="X7" s="70">
        <v>0</v>
      </c>
      <c r="Y7" s="70">
        <v>156636.03</v>
      </c>
      <c r="Z7" s="70">
        <v>85089.27</v>
      </c>
      <c r="AA7" s="70">
        <v>2643614.06</v>
      </c>
      <c r="AB7" s="70">
        <v>465538.22</v>
      </c>
      <c r="AC7" s="70">
        <v>0</v>
      </c>
      <c r="AD7" s="70">
        <v>0</v>
      </c>
      <c r="AE7" s="70">
        <v>163481.96000000002</v>
      </c>
      <c r="AF7" s="70">
        <v>0</v>
      </c>
      <c r="AG7" s="70">
        <v>880846.68</v>
      </c>
      <c r="AH7" s="70">
        <v>0</v>
      </c>
      <c r="AI7" s="70">
        <v>321372.1</v>
      </c>
      <c r="AJ7" s="70">
        <v>35958.88</v>
      </c>
      <c r="AK7" s="70">
        <v>0</v>
      </c>
      <c r="AL7" s="70">
        <v>0</v>
      </c>
      <c r="AM7" s="31">
        <f t="shared" si="0"/>
        <v>28462150.000000004</v>
      </c>
      <c r="AN7" s="31">
        <f t="shared" si="0"/>
        <v>759902.33</v>
      </c>
    </row>
    <row r="8" spans="1:40" ht="45" customHeight="1">
      <c r="A8" s="69">
        <v>4</v>
      </c>
      <c r="B8" s="3" t="s">
        <v>46</v>
      </c>
      <c r="C8" s="70">
        <v>691199.06</v>
      </c>
      <c r="D8" s="70">
        <v>0</v>
      </c>
      <c r="E8" s="70">
        <v>15601</v>
      </c>
      <c r="F8" s="70">
        <v>14040.9</v>
      </c>
      <c r="G8" s="70">
        <v>88828</v>
      </c>
      <c r="H8" s="70">
        <v>0</v>
      </c>
      <c r="I8" s="70">
        <v>21317977</v>
      </c>
      <c r="J8" s="70">
        <v>0</v>
      </c>
      <c r="K8" s="70">
        <v>60173.39</v>
      </c>
      <c r="L8" s="70">
        <v>0</v>
      </c>
      <c r="M8" s="70">
        <v>19880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31">
        <f t="shared" si="0"/>
        <v>22193658.45</v>
      </c>
      <c r="AN8" s="31">
        <f t="shared" si="0"/>
        <v>14040.9</v>
      </c>
    </row>
    <row r="9" spans="1:40" ht="45" customHeight="1">
      <c r="A9" s="69">
        <v>5</v>
      </c>
      <c r="B9" s="3" t="s">
        <v>43</v>
      </c>
      <c r="C9" s="70">
        <v>166228.613657885</v>
      </c>
      <c r="D9" s="70">
        <v>0</v>
      </c>
      <c r="E9" s="70">
        <v>57575.87237220644</v>
      </c>
      <c r="F9" s="70">
        <v>0</v>
      </c>
      <c r="G9" s="70">
        <v>149800.78541277087</v>
      </c>
      <c r="H9" s="70">
        <v>22113.237966391804</v>
      </c>
      <c r="I9" s="70">
        <v>13806775.821506076</v>
      </c>
      <c r="J9" s="70">
        <v>10000</v>
      </c>
      <c r="K9" s="70">
        <v>710013.6959433581</v>
      </c>
      <c r="L9" s="70">
        <v>568010.956754688</v>
      </c>
      <c r="M9" s="70">
        <v>60881.266487833964</v>
      </c>
      <c r="N9" s="70">
        <v>46335.674209711535</v>
      </c>
      <c r="O9" s="70">
        <v>0</v>
      </c>
      <c r="P9" s="70">
        <v>0</v>
      </c>
      <c r="Q9" s="70">
        <v>868747.7302335857</v>
      </c>
      <c r="R9" s="70">
        <v>560935.328</v>
      </c>
      <c r="S9" s="70">
        <v>995502.9866697591</v>
      </c>
      <c r="T9" s="70">
        <v>643694.9720000001</v>
      </c>
      <c r="U9" s="70">
        <v>15504.24</v>
      </c>
      <c r="V9" s="70">
        <v>0</v>
      </c>
      <c r="W9" s="70">
        <v>0</v>
      </c>
      <c r="X9" s="70">
        <v>0</v>
      </c>
      <c r="Y9" s="70">
        <v>69008.77355413292</v>
      </c>
      <c r="Z9" s="70">
        <v>44989.946047243815</v>
      </c>
      <c r="AA9" s="70">
        <v>325892.38675000006</v>
      </c>
      <c r="AB9" s="70">
        <v>277252.6953880553</v>
      </c>
      <c r="AC9" s="70">
        <v>93688.07</v>
      </c>
      <c r="AD9" s="70">
        <v>86374.2</v>
      </c>
      <c r="AE9" s="70">
        <v>466274.2949973466</v>
      </c>
      <c r="AF9" s="70">
        <v>61850.486000000004</v>
      </c>
      <c r="AG9" s="70">
        <v>0</v>
      </c>
      <c r="AH9" s="70">
        <v>0</v>
      </c>
      <c r="AI9" s="70">
        <v>83886.03836177857</v>
      </c>
      <c r="AJ9" s="70">
        <v>27021.822500000002</v>
      </c>
      <c r="AK9" s="70">
        <v>0</v>
      </c>
      <c r="AL9" s="70">
        <v>0</v>
      </c>
      <c r="AM9" s="31">
        <f t="shared" si="0"/>
        <v>17869780.57594673</v>
      </c>
      <c r="AN9" s="31">
        <f t="shared" si="0"/>
        <v>2348579.3188660904</v>
      </c>
    </row>
    <row r="10" spans="1:40" ht="45" customHeight="1">
      <c r="A10" s="69">
        <v>6</v>
      </c>
      <c r="B10" s="3" t="s">
        <v>44</v>
      </c>
      <c r="C10" s="70">
        <v>37962.91</v>
      </c>
      <c r="D10" s="70">
        <v>0</v>
      </c>
      <c r="E10" s="70">
        <v>18237.69</v>
      </c>
      <c r="F10" s="70">
        <v>0</v>
      </c>
      <c r="G10" s="70">
        <v>13989.946750000001</v>
      </c>
      <c r="H10" s="70">
        <v>0</v>
      </c>
      <c r="I10" s="70">
        <v>11454693.337000001</v>
      </c>
      <c r="J10" s="70">
        <v>0</v>
      </c>
      <c r="K10" s="70">
        <v>565499.136471</v>
      </c>
      <c r="L10" s="70">
        <v>15983.767199999998</v>
      </c>
      <c r="M10" s="70">
        <v>199894.71399999998</v>
      </c>
      <c r="N10" s="70">
        <v>121434.0016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2449.0377359999998</v>
      </c>
      <c r="V10" s="70">
        <v>5545.8694</v>
      </c>
      <c r="W10" s="70">
        <v>0</v>
      </c>
      <c r="X10" s="70">
        <v>0</v>
      </c>
      <c r="Y10" s="70">
        <v>94046.930727</v>
      </c>
      <c r="Z10" s="70">
        <v>33505.0471365</v>
      </c>
      <c r="AA10" s="70">
        <v>1610221.1130509998</v>
      </c>
      <c r="AB10" s="70">
        <v>1629260.9140138999</v>
      </c>
      <c r="AC10" s="70">
        <v>0</v>
      </c>
      <c r="AD10" s="70">
        <v>0</v>
      </c>
      <c r="AE10" s="70">
        <v>383104.055</v>
      </c>
      <c r="AF10" s="70">
        <v>175998.71334557</v>
      </c>
      <c r="AG10" s="70">
        <v>0</v>
      </c>
      <c r="AH10" s="70">
        <v>0</v>
      </c>
      <c r="AI10" s="70">
        <v>35990.729999999996</v>
      </c>
      <c r="AJ10" s="70">
        <v>61260.7779</v>
      </c>
      <c r="AK10" s="70">
        <v>0</v>
      </c>
      <c r="AL10" s="70">
        <v>0</v>
      </c>
      <c r="AM10" s="31">
        <f t="shared" si="0"/>
        <v>14416089.600735</v>
      </c>
      <c r="AN10" s="31">
        <f t="shared" si="0"/>
        <v>2042989.09059597</v>
      </c>
    </row>
    <row r="11" spans="1:40" ht="45" customHeight="1">
      <c r="A11" s="69">
        <v>7</v>
      </c>
      <c r="B11" s="3" t="s">
        <v>58</v>
      </c>
      <c r="C11" s="70">
        <v>0</v>
      </c>
      <c r="D11" s="70">
        <v>0</v>
      </c>
      <c r="E11" s="70">
        <v>4774.5</v>
      </c>
      <c r="F11" s="70">
        <v>0</v>
      </c>
      <c r="G11" s="70">
        <v>15269.31</v>
      </c>
      <c r="H11" s="70">
        <v>0</v>
      </c>
      <c r="I11" s="70">
        <v>139211.8</v>
      </c>
      <c r="J11" s="70">
        <v>0</v>
      </c>
      <c r="K11" s="70">
        <v>93416.96</v>
      </c>
      <c r="L11" s="70">
        <v>12246.68</v>
      </c>
      <c r="M11" s="70">
        <v>32863.18</v>
      </c>
      <c r="N11" s="70">
        <v>6880.47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88292.13</v>
      </c>
      <c r="Z11" s="70">
        <v>26363.42</v>
      </c>
      <c r="AA11" s="70">
        <v>11707327.37</v>
      </c>
      <c r="AB11" s="70">
        <v>11617005.83</v>
      </c>
      <c r="AC11" s="70">
        <v>1000</v>
      </c>
      <c r="AD11" s="70">
        <v>741.75</v>
      </c>
      <c r="AE11" s="70">
        <v>204986.03</v>
      </c>
      <c r="AF11" s="70">
        <v>0</v>
      </c>
      <c r="AG11" s="70">
        <v>0</v>
      </c>
      <c r="AH11" s="70">
        <v>0</v>
      </c>
      <c r="AI11" s="70">
        <v>336585.14</v>
      </c>
      <c r="AJ11" s="70">
        <v>308777.73</v>
      </c>
      <c r="AK11" s="70">
        <v>0</v>
      </c>
      <c r="AL11" s="70">
        <v>0</v>
      </c>
      <c r="AM11" s="31">
        <f t="shared" si="0"/>
        <v>12623726.42</v>
      </c>
      <c r="AN11" s="31">
        <f t="shared" si="0"/>
        <v>11972015.88</v>
      </c>
    </row>
    <row r="12" spans="1:40" ht="45" customHeight="1">
      <c r="A12" s="69">
        <v>8</v>
      </c>
      <c r="B12" s="3" t="s">
        <v>45</v>
      </c>
      <c r="C12" s="70">
        <v>0</v>
      </c>
      <c r="D12" s="70">
        <v>0</v>
      </c>
      <c r="E12" s="70">
        <v>1578</v>
      </c>
      <c r="F12" s="70">
        <v>789</v>
      </c>
      <c r="G12" s="70">
        <v>10641.6</v>
      </c>
      <c r="H12" s="70">
        <v>10242.54</v>
      </c>
      <c r="I12" s="70">
        <v>9204550.760000002</v>
      </c>
      <c r="J12" s="70">
        <v>0</v>
      </c>
      <c r="K12" s="70">
        <v>24781.3</v>
      </c>
      <c r="L12" s="70">
        <v>19583.29</v>
      </c>
      <c r="M12" s="70">
        <v>1922.5</v>
      </c>
      <c r="N12" s="70">
        <v>1730.27</v>
      </c>
      <c r="O12" s="70">
        <v>0</v>
      </c>
      <c r="P12" s="70">
        <v>0</v>
      </c>
      <c r="Q12" s="70">
        <v>0</v>
      </c>
      <c r="R12" s="70">
        <v>0</v>
      </c>
      <c r="S12" s="70">
        <v>9045.36</v>
      </c>
      <c r="T12" s="70">
        <v>8779.32</v>
      </c>
      <c r="U12" s="70">
        <v>0</v>
      </c>
      <c r="V12" s="70">
        <v>0</v>
      </c>
      <c r="W12" s="70">
        <v>0</v>
      </c>
      <c r="X12" s="70">
        <v>0</v>
      </c>
      <c r="Y12" s="70">
        <v>50327</v>
      </c>
      <c r="Z12" s="70">
        <v>6924.48</v>
      </c>
      <c r="AA12" s="70">
        <v>4966.55</v>
      </c>
      <c r="AB12" s="70">
        <v>2386.29</v>
      </c>
      <c r="AC12" s="70">
        <v>38956.62</v>
      </c>
      <c r="AD12" s="70">
        <v>38127.9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31">
        <f t="shared" si="0"/>
        <v>9346769.690000001</v>
      </c>
      <c r="AN12" s="31">
        <f t="shared" si="0"/>
        <v>88563.09</v>
      </c>
    </row>
    <row r="13" spans="1:40" ht="45" customHeight="1">
      <c r="A13" s="69">
        <v>9</v>
      </c>
      <c r="B13" s="3" t="s">
        <v>47</v>
      </c>
      <c r="C13" s="70">
        <v>0</v>
      </c>
      <c r="D13" s="70">
        <v>0</v>
      </c>
      <c r="E13" s="70">
        <v>6723.65</v>
      </c>
      <c r="F13" s="70">
        <v>0</v>
      </c>
      <c r="G13" s="70">
        <v>53959.270000000004</v>
      </c>
      <c r="H13" s="70">
        <v>0</v>
      </c>
      <c r="I13" s="70">
        <v>1756299.1</v>
      </c>
      <c r="J13" s="70">
        <v>0</v>
      </c>
      <c r="K13" s="70">
        <v>332896.06</v>
      </c>
      <c r="L13" s="70">
        <v>0</v>
      </c>
      <c r="M13" s="70">
        <v>17671.16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21994.71000000001</v>
      </c>
      <c r="AB13" s="70">
        <v>0</v>
      </c>
      <c r="AC13" s="70">
        <v>12215</v>
      </c>
      <c r="AD13" s="70">
        <v>0</v>
      </c>
      <c r="AE13" s="70">
        <v>1582378.34</v>
      </c>
      <c r="AF13" s="70">
        <v>69884.87000000001</v>
      </c>
      <c r="AG13" s="70">
        <v>0</v>
      </c>
      <c r="AH13" s="70">
        <v>0</v>
      </c>
      <c r="AI13" s="70">
        <v>112740.91999999995</v>
      </c>
      <c r="AJ13" s="70">
        <v>0</v>
      </c>
      <c r="AK13" s="70">
        <v>0</v>
      </c>
      <c r="AL13" s="70">
        <v>0</v>
      </c>
      <c r="AM13" s="31">
        <f t="shared" si="0"/>
        <v>3896878.21</v>
      </c>
      <c r="AN13" s="31">
        <f t="shared" si="0"/>
        <v>69884.87000000001</v>
      </c>
    </row>
    <row r="14" spans="1:40" ht="45" customHeight="1">
      <c r="A14" s="69">
        <v>10</v>
      </c>
      <c r="B14" s="3" t="s">
        <v>48</v>
      </c>
      <c r="C14" s="70">
        <v>159046.10630137043</v>
      </c>
      <c r="D14" s="70">
        <v>0</v>
      </c>
      <c r="E14" s="70">
        <v>79880.65410958933</v>
      </c>
      <c r="F14" s="70">
        <v>0</v>
      </c>
      <c r="G14" s="70">
        <v>48504.177260274024</v>
      </c>
      <c r="H14" s="70">
        <v>0</v>
      </c>
      <c r="I14" s="70">
        <v>3265630.8290136955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31">
        <f t="shared" si="0"/>
        <v>3553061.7666849294</v>
      </c>
      <c r="AN14" s="31">
        <f t="shared" si="0"/>
        <v>0</v>
      </c>
    </row>
    <row r="15" spans="1:40" ht="45" customHeight="1">
      <c r="A15" s="69">
        <v>11</v>
      </c>
      <c r="B15" s="3" t="s">
        <v>49</v>
      </c>
      <c r="C15" s="70">
        <v>519744.82880533504</v>
      </c>
      <c r="D15" s="70">
        <v>0</v>
      </c>
      <c r="E15" s="70">
        <v>245</v>
      </c>
      <c r="F15" s="70">
        <v>0</v>
      </c>
      <c r="G15" s="70">
        <v>974.964</v>
      </c>
      <c r="H15" s="70">
        <v>0</v>
      </c>
      <c r="I15" s="70">
        <v>1693800.91</v>
      </c>
      <c r="J15" s="70">
        <v>0</v>
      </c>
      <c r="K15" s="70">
        <v>727280.6100000001</v>
      </c>
      <c r="L15" s="70">
        <v>0</v>
      </c>
      <c r="M15" s="70">
        <v>3585.26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607.79</v>
      </c>
      <c r="AB15" s="70">
        <v>0</v>
      </c>
      <c r="AC15" s="70">
        <v>0</v>
      </c>
      <c r="AD15" s="70">
        <v>0</v>
      </c>
      <c r="AE15" s="70">
        <v>58803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31">
        <f t="shared" si="0"/>
        <v>3005042.362805335</v>
      </c>
      <c r="AN15" s="31">
        <f t="shared" si="0"/>
        <v>0</v>
      </c>
    </row>
    <row r="16" spans="1:40" ht="45" customHeight="1">
      <c r="A16" s="69">
        <v>12</v>
      </c>
      <c r="B16" s="3" t="s">
        <v>50</v>
      </c>
      <c r="C16" s="70">
        <v>13285.98626920441</v>
      </c>
      <c r="D16" s="70">
        <v>0</v>
      </c>
      <c r="E16" s="70">
        <v>9344.484789654914</v>
      </c>
      <c r="F16" s="70">
        <v>4672.278582327448</v>
      </c>
      <c r="G16" s="70">
        <v>27417.489999999998</v>
      </c>
      <c r="H16" s="70">
        <v>16198.706000000002</v>
      </c>
      <c r="I16" s="70">
        <v>1172610.2003759393</v>
      </c>
      <c r="J16" s="70">
        <v>47345</v>
      </c>
      <c r="K16" s="70">
        <v>609214.09</v>
      </c>
      <c r="L16" s="70">
        <v>425773.4</v>
      </c>
      <c r="M16" s="70">
        <v>75172.58</v>
      </c>
      <c r="N16" s="70">
        <v>55014.886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54855.36</v>
      </c>
      <c r="Z16" s="70">
        <v>40352.2</v>
      </c>
      <c r="AA16" s="70">
        <v>252578.53999999998</v>
      </c>
      <c r="AB16" s="70">
        <v>222911.76</v>
      </c>
      <c r="AC16" s="70">
        <v>0</v>
      </c>
      <c r="AD16" s="70">
        <v>0</v>
      </c>
      <c r="AE16" s="70">
        <v>29791.2</v>
      </c>
      <c r="AF16" s="70">
        <v>0</v>
      </c>
      <c r="AG16" s="70">
        <v>0</v>
      </c>
      <c r="AH16" s="70">
        <v>0</v>
      </c>
      <c r="AI16" s="70">
        <v>69397.30999999992</v>
      </c>
      <c r="AJ16" s="70">
        <v>40343.589999999924</v>
      </c>
      <c r="AK16" s="70">
        <v>0</v>
      </c>
      <c r="AL16" s="70">
        <v>0</v>
      </c>
      <c r="AM16" s="31">
        <f t="shared" si="0"/>
        <v>2313667.2414347986</v>
      </c>
      <c r="AN16" s="31">
        <f t="shared" si="0"/>
        <v>852611.8205823273</v>
      </c>
    </row>
    <row r="17" spans="1:40" ht="45" customHeight="1">
      <c r="A17" s="69">
        <v>13</v>
      </c>
      <c r="B17" s="3" t="s">
        <v>59</v>
      </c>
      <c r="C17" s="70">
        <v>327232.86</v>
      </c>
      <c r="D17" s="70">
        <v>0</v>
      </c>
      <c r="E17" s="70">
        <v>222648.85</v>
      </c>
      <c r="F17" s="70">
        <v>0</v>
      </c>
      <c r="G17" s="70">
        <v>73229.11</v>
      </c>
      <c r="H17" s="70">
        <v>0</v>
      </c>
      <c r="I17" s="70">
        <v>1553730.09</v>
      </c>
      <c r="J17" s="70">
        <v>0</v>
      </c>
      <c r="K17" s="70">
        <v>47559.03</v>
      </c>
      <c r="L17" s="70">
        <v>0</v>
      </c>
      <c r="M17" s="70">
        <v>8032.07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31">
        <f t="shared" si="0"/>
        <v>2232432.01</v>
      </c>
      <c r="AN17" s="31">
        <f t="shared" si="0"/>
        <v>0</v>
      </c>
    </row>
    <row r="18" spans="1:40" ht="45" customHeight="1">
      <c r="A18" s="69">
        <v>14</v>
      </c>
      <c r="B18" s="3" t="s">
        <v>53</v>
      </c>
      <c r="C18" s="70">
        <v>0</v>
      </c>
      <c r="D18" s="70">
        <v>0</v>
      </c>
      <c r="E18" s="70">
        <v>135</v>
      </c>
      <c r="F18" s="70">
        <v>0</v>
      </c>
      <c r="G18" s="70">
        <v>17147</v>
      </c>
      <c r="H18" s="70">
        <v>0</v>
      </c>
      <c r="I18" s="70">
        <v>0</v>
      </c>
      <c r="J18" s="70">
        <v>0</v>
      </c>
      <c r="K18" s="70">
        <v>222976</v>
      </c>
      <c r="L18" s="70">
        <v>1237</v>
      </c>
      <c r="M18" s="70">
        <v>16049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58170</v>
      </c>
      <c r="Z18" s="70">
        <v>0</v>
      </c>
      <c r="AA18" s="70">
        <v>55080</v>
      </c>
      <c r="AB18" s="70">
        <v>0</v>
      </c>
      <c r="AC18" s="70">
        <v>0</v>
      </c>
      <c r="AD18" s="70">
        <v>0</v>
      </c>
      <c r="AE18" s="70">
        <v>985426</v>
      </c>
      <c r="AF18" s="70">
        <v>0</v>
      </c>
      <c r="AG18" s="70">
        <v>0</v>
      </c>
      <c r="AH18" s="70">
        <v>0</v>
      </c>
      <c r="AI18" s="70">
        <v>106449</v>
      </c>
      <c r="AJ18" s="70">
        <v>0</v>
      </c>
      <c r="AK18" s="70">
        <v>0</v>
      </c>
      <c r="AL18" s="70">
        <v>0</v>
      </c>
      <c r="AM18" s="31">
        <f t="shared" si="0"/>
        <v>1461432</v>
      </c>
      <c r="AN18" s="31">
        <f t="shared" si="0"/>
        <v>1237</v>
      </c>
    </row>
    <row r="19" spans="1:40" ht="45" customHeight="1">
      <c r="A19" s="69">
        <v>15</v>
      </c>
      <c r="B19" s="3" t="s">
        <v>52</v>
      </c>
      <c r="C19" s="70">
        <v>0</v>
      </c>
      <c r="D19" s="70">
        <v>0</v>
      </c>
      <c r="E19" s="70">
        <v>146907.69075799998</v>
      </c>
      <c r="F19" s="70">
        <v>0</v>
      </c>
      <c r="G19" s="70">
        <v>31702.299994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190052.61743999997</v>
      </c>
      <c r="AB19" s="70">
        <v>190052.61743999997</v>
      </c>
      <c r="AC19" s="70">
        <v>380016.49597000005</v>
      </c>
      <c r="AD19" s="70">
        <v>83605.4343</v>
      </c>
      <c r="AE19" s="70">
        <v>0</v>
      </c>
      <c r="AF19" s="70">
        <v>0</v>
      </c>
      <c r="AG19" s="70">
        <v>0</v>
      </c>
      <c r="AH19" s="70">
        <v>0</v>
      </c>
      <c r="AI19" s="70">
        <v>97340.71274</v>
      </c>
      <c r="AJ19" s="70">
        <v>39734.1838</v>
      </c>
      <c r="AK19" s="70">
        <v>0</v>
      </c>
      <c r="AL19" s="70">
        <v>0</v>
      </c>
      <c r="AM19" s="31">
        <f t="shared" si="0"/>
        <v>846019.816902</v>
      </c>
      <c r="AN19" s="31">
        <f t="shared" si="0"/>
        <v>313392.23553999997</v>
      </c>
    </row>
    <row r="20" spans="1:40" ht="45" customHeight="1">
      <c r="A20" s="69">
        <v>16</v>
      </c>
      <c r="B20" s="3" t="s">
        <v>51</v>
      </c>
      <c r="C20" s="70">
        <v>0</v>
      </c>
      <c r="D20" s="70">
        <v>0</v>
      </c>
      <c r="E20" s="70">
        <v>0</v>
      </c>
      <c r="F20" s="70">
        <v>0</v>
      </c>
      <c r="G20" s="70">
        <v>2974</v>
      </c>
      <c r="H20" s="70">
        <v>1585</v>
      </c>
      <c r="I20" s="70">
        <v>222294.811518353</v>
      </c>
      <c r="J20" s="70">
        <v>0</v>
      </c>
      <c r="K20" s="70">
        <v>282412</v>
      </c>
      <c r="L20" s="70">
        <v>148926</v>
      </c>
      <c r="M20" s="70">
        <v>20418.059999999998</v>
      </c>
      <c r="N20" s="70">
        <v>10468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16149.46</v>
      </c>
      <c r="Z20" s="70">
        <v>0</v>
      </c>
      <c r="AA20" s="70">
        <v>4249.83</v>
      </c>
      <c r="AB20" s="70">
        <v>0</v>
      </c>
      <c r="AC20" s="70">
        <v>0</v>
      </c>
      <c r="AD20" s="70">
        <v>0</v>
      </c>
      <c r="AE20" s="70">
        <v>17695.78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31">
        <f t="shared" si="0"/>
        <v>566193.941518353</v>
      </c>
      <c r="AN20" s="31">
        <f t="shared" si="0"/>
        <v>160979</v>
      </c>
    </row>
    <row r="21" spans="1:40" s="34" customFormat="1" ht="12.75" customHeight="1">
      <c r="A21" s="16"/>
      <c r="B21" s="39" t="s">
        <v>27</v>
      </c>
      <c r="C21" s="2">
        <f aca="true" t="shared" si="1" ref="C21:AN21">SUM(C5:C20)</f>
        <v>7453581.054528807</v>
      </c>
      <c r="D21" s="2">
        <f t="shared" si="1"/>
        <v>1592557.7748418332</v>
      </c>
      <c r="E21" s="2">
        <f t="shared" si="1"/>
        <v>1390300.4583714542</v>
      </c>
      <c r="F21" s="2">
        <f t="shared" si="1"/>
        <v>19502.178582327448</v>
      </c>
      <c r="G21" s="2">
        <f t="shared" si="1"/>
        <v>1684244.0157296371</v>
      </c>
      <c r="H21" s="2">
        <f t="shared" si="1"/>
        <v>162284.34007617563</v>
      </c>
      <c r="I21" s="2">
        <f t="shared" si="1"/>
        <v>120000242.38375719</v>
      </c>
      <c r="J21" s="2">
        <f t="shared" si="1"/>
        <v>62662.7078352</v>
      </c>
      <c r="K21" s="2">
        <f t="shared" si="1"/>
        <v>15090173.053704428</v>
      </c>
      <c r="L21" s="2">
        <f t="shared" si="1"/>
        <v>2131111.525700872</v>
      </c>
      <c r="M21" s="2">
        <f t="shared" si="1"/>
        <v>2137562.268669282</v>
      </c>
      <c r="N21" s="2">
        <f t="shared" si="1"/>
        <v>420894.73568443605</v>
      </c>
      <c r="O21" s="2">
        <f t="shared" si="1"/>
        <v>0</v>
      </c>
      <c r="P21" s="2">
        <f t="shared" si="1"/>
        <v>0</v>
      </c>
      <c r="Q21" s="2">
        <f t="shared" si="1"/>
        <v>2085377.2653335857</v>
      </c>
      <c r="R21" s="2">
        <f t="shared" si="1"/>
        <v>1709693.332237</v>
      </c>
      <c r="S21" s="2">
        <f t="shared" si="1"/>
        <v>1078660.7166697592</v>
      </c>
      <c r="T21" s="2">
        <f t="shared" si="1"/>
        <v>715780.582</v>
      </c>
      <c r="U21" s="2">
        <f t="shared" si="1"/>
        <v>112464.612736</v>
      </c>
      <c r="V21" s="2">
        <f t="shared" si="1"/>
        <v>66724.71211959</v>
      </c>
      <c r="W21" s="2">
        <f t="shared" si="1"/>
        <v>0</v>
      </c>
      <c r="X21" s="2">
        <f t="shared" si="1"/>
        <v>0</v>
      </c>
      <c r="Y21" s="2">
        <f t="shared" si="1"/>
        <v>1393973.1195521338</v>
      </c>
      <c r="Z21" s="2">
        <f t="shared" si="1"/>
        <v>548217.9276462438</v>
      </c>
      <c r="AA21" s="2">
        <f t="shared" si="1"/>
        <v>25180751.5729935</v>
      </c>
      <c r="AB21" s="2">
        <f t="shared" si="1"/>
        <v>19746175.409919087</v>
      </c>
      <c r="AC21" s="2">
        <f t="shared" si="1"/>
        <v>716425.069399</v>
      </c>
      <c r="AD21" s="2">
        <f t="shared" si="1"/>
        <v>376833.14772899996</v>
      </c>
      <c r="AE21" s="2">
        <f t="shared" si="1"/>
        <v>5507066.450027347</v>
      </c>
      <c r="AF21" s="2">
        <f t="shared" si="1"/>
        <v>733180.6975205581</v>
      </c>
      <c r="AG21" s="2">
        <f t="shared" si="1"/>
        <v>880846.68</v>
      </c>
      <c r="AH21" s="2">
        <f t="shared" si="1"/>
        <v>0</v>
      </c>
      <c r="AI21" s="2">
        <f t="shared" si="1"/>
        <v>3477597.610286779</v>
      </c>
      <c r="AJ21" s="2">
        <f t="shared" si="1"/>
        <v>2421301.558109628</v>
      </c>
      <c r="AK21" s="2">
        <f t="shared" si="1"/>
        <v>0</v>
      </c>
      <c r="AL21" s="2">
        <f t="shared" si="1"/>
        <v>0</v>
      </c>
      <c r="AM21" s="2">
        <f t="shared" si="1"/>
        <v>188189266.33175892</v>
      </c>
      <c r="AN21" s="2">
        <f t="shared" si="1"/>
        <v>30706920.630001947</v>
      </c>
    </row>
    <row r="22" spans="2:40" ht="15">
      <c r="B22" s="43" t="s">
        <v>32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17"/>
    </row>
    <row r="23" spans="2:40" ht="12.75" customHeight="1">
      <c r="B23" s="81" t="s">
        <v>74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AM23" s="35"/>
      <c r="AN23" s="35"/>
    </row>
    <row r="24" spans="2:40" ht="17.25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36"/>
      <c r="P24" s="36"/>
      <c r="Q24" s="35"/>
      <c r="R24" s="35"/>
      <c r="AN24" s="35"/>
    </row>
    <row r="25" spans="3:40" ht="12.75" customHeight="1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3:40" ht="15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3:40" ht="1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3:40" ht="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3:40" ht="1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3:40" ht="1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3:40" ht="1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3:40" ht="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3:40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3:40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3:40" ht="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3:40" ht="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3:40" ht="1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3:40" ht="1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3:40" ht="1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3:40" ht="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3:40" ht="1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3:40" ht="1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3:40" ht="1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3:40" ht="1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3:40" ht="1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3:40" ht="1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3:40" ht="1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3:40" ht="1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3:40" ht="1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3:40" ht="1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3:40" ht="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3:40" ht="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3:40" ht="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3:40" ht="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3:40" ht="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3:40" ht="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3:40" ht="1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3:40" ht="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3:40" ht="1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3:40" ht="1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3:40" ht="1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3:40" ht="1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3:40" ht="1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3:40" ht="1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3:40" ht="1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3:40" ht="1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3:40" ht="1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3:40" ht="1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3:40" ht="1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</sheetData>
  <sheetProtection/>
  <mergeCells count="22">
    <mergeCell ref="A3:A4"/>
    <mergeCell ref="B3:B4"/>
    <mergeCell ref="C3:D3"/>
    <mergeCell ref="E3:F3"/>
    <mergeCell ref="G3:H3"/>
    <mergeCell ref="AI3:AJ3"/>
    <mergeCell ref="B23:N24"/>
    <mergeCell ref="O3:P3"/>
    <mergeCell ref="U3:V3"/>
    <mergeCell ref="W3:X3"/>
    <mergeCell ref="Q3:R3"/>
    <mergeCell ref="S3:T3"/>
    <mergeCell ref="I3:J3"/>
    <mergeCell ref="K3:L3"/>
    <mergeCell ref="M3:N3"/>
    <mergeCell ref="AM3:AN3"/>
    <mergeCell ref="Y3:Z3"/>
    <mergeCell ref="AA3:AB3"/>
    <mergeCell ref="AC3:AD3"/>
    <mergeCell ref="AE3:AF3"/>
    <mergeCell ref="AG3:AH3"/>
    <mergeCell ref="AK3:AL3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Q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5" sqref="B25"/>
    </sheetView>
  </sheetViews>
  <sheetFormatPr defaultColWidth="9.140625" defaultRowHeight="12.75"/>
  <cols>
    <col min="1" max="1" width="3.28125" style="33" customWidth="1"/>
    <col min="2" max="2" width="29.8515625" style="33" customWidth="1"/>
    <col min="3" max="3" width="15.57421875" style="33" customWidth="1"/>
    <col min="4" max="4" width="12.7109375" style="33" customWidth="1"/>
    <col min="5" max="5" width="14.7109375" style="33" customWidth="1"/>
    <col min="6" max="6" width="12.7109375" style="33" customWidth="1"/>
    <col min="7" max="8" width="13.421875" style="33" customWidth="1"/>
    <col min="9" max="28" width="12.7109375" style="33" customWidth="1"/>
    <col min="29" max="29" width="14.57421875" style="33" customWidth="1"/>
    <col min="30" max="38" width="12.7109375" style="33" customWidth="1"/>
    <col min="39" max="39" width="15.421875" style="33" customWidth="1"/>
    <col min="40" max="40" width="14.140625" style="33" customWidth="1"/>
    <col min="41" max="41" width="12.00390625" style="33" customWidth="1"/>
    <col min="42" max="42" width="12.28125" style="33" customWidth="1"/>
    <col min="43" max="43" width="9.7109375" style="33" bestFit="1" customWidth="1"/>
    <col min="44" max="16384" width="9.140625" style="33" customWidth="1"/>
  </cols>
  <sheetData>
    <row r="1" ht="17.25" customHeight="1">
      <c r="A1" s="37" t="s">
        <v>71</v>
      </c>
    </row>
    <row r="2" spans="1:38" ht="19.5" customHeight="1">
      <c r="A2" s="29" t="s">
        <v>57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40" s="29" customFormat="1" ht="89.25" customHeight="1">
      <c r="A3" s="87" t="s">
        <v>25</v>
      </c>
      <c r="B3" s="87" t="s">
        <v>26</v>
      </c>
      <c r="C3" s="86" t="s">
        <v>1</v>
      </c>
      <c r="D3" s="86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5" t="s">
        <v>8</v>
      </c>
      <c r="AB3" s="76"/>
      <c r="AC3" s="77" t="s">
        <v>9</v>
      </c>
      <c r="AD3" s="78"/>
      <c r="AE3" s="77" t="s">
        <v>10</v>
      </c>
      <c r="AF3" s="78"/>
      <c r="AG3" s="77" t="s">
        <v>11</v>
      </c>
      <c r="AH3" s="78"/>
      <c r="AI3" s="73" t="s">
        <v>12</v>
      </c>
      <c r="AJ3" s="74"/>
      <c r="AK3" s="73" t="s">
        <v>13</v>
      </c>
      <c r="AL3" s="74"/>
      <c r="AM3" s="73" t="s">
        <v>27</v>
      </c>
      <c r="AN3" s="74"/>
    </row>
    <row r="4" spans="1:40" s="29" customFormat="1" ht="45">
      <c r="A4" s="83"/>
      <c r="B4" s="83"/>
      <c r="C4" s="41" t="s">
        <v>30</v>
      </c>
      <c r="D4" s="41" t="s">
        <v>31</v>
      </c>
      <c r="E4" s="30" t="s">
        <v>28</v>
      </c>
      <c r="F4" s="30" t="s">
        <v>29</v>
      </c>
      <c r="G4" s="30" t="s">
        <v>28</v>
      </c>
      <c r="H4" s="30" t="s">
        <v>29</v>
      </c>
      <c r="I4" s="30" t="s">
        <v>28</v>
      </c>
      <c r="J4" s="30" t="s">
        <v>29</v>
      </c>
      <c r="K4" s="30" t="s">
        <v>28</v>
      </c>
      <c r="L4" s="30" t="s">
        <v>29</v>
      </c>
      <c r="M4" s="30" t="s">
        <v>28</v>
      </c>
      <c r="N4" s="30" t="s">
        <v>29</v>
      </c>
      <c r="O4" s="30" t="s">
        <v>28</v>
      </c>
      <c r="P4" s="30" t="s">
        <v>29</v>
      </c>
      <c r="Q4" s="30" t="s">
        <v>28</v>
      </c>
      <c r="R4" s="30" t="s">
        <v>29</v>
      </c>
      <c r="S4" s="30" t="s">
        <v>28</v>
      </c>
      <c r="T4" s="30" t="s">
        <v>29</v>
      </c>
      <c r="U4" s="30" t="s">
        <v>28</v>
      </c>
      <c r="V4" s="30" t="s">
        <v>29</v>
      </c>
      <c r="W4" s="30" t="s">
        <v>28</v>
      </c>
      <c r="X4" s="30" t="s">
        <v>29</v>
      </c>
      <c r="Y4" s="30" t="s">
        <v>28</v>
      </c>
      <c r="Z4" s="30" t="s">
        <v>29</v>
      </c>
      <c r="AA4" s="30" t="s">
        <v>28</v>
      </c>
      <c r="AB4" s="30" t="s">
        <v>29</v>
      </c>
      <c r="AC4" s="30" t="s">
        <v>28</v>
      </c>
      <c r="AD4" s="30" t="s">
        <v>29</v>
      </c>
      <c r="AE4" s="30" t="s">
        <v>28</v>
      </c>
      <c r="AF4" s="30" t="s">
        <v>29</v>
      </c>
      <c r="AG4" s="30" t="s">
        <v>28</v>
      </c>
      <c r="AH4" s="30" t="s">
        <v>29</v>
      </c>
      <c r="AI4" s="30" t="s">
        <v>28</v>
      </c>
      <c r="AJ4" s="30" t="s">
        <v>29</v>
      </c>
      <c r="AK4" s="30" t="s">
        <v>28</v>
      </c>
      <c r="AL4" s="30" t="s">
        <v>29</v>
      </c>
      <c r="AM4" s="30" t="s">
        <v>28</v>
      </c>
      <c r="AN4" s="30" t="s">
        <v>29</v>
      </c>
    </row>
    <row r="5" spans="1:43" ht="45" customHeight="1">
      <c r="A5" s="69">
        <v>1</v>
      </c>
      <c r="B5" s="3" t="s">
        <v>42</v>
      </c>
      <c r="C5" s="70">
        <v>1543470.4479880342</v>
      </c>
      <c r="D5" s="70">
        <v>726537.515177341</v>
      </c>
      <c r="E5" s="70">
        <v>200113.56801674538</v>
      </c>
      <c r="F5" s="70">
        <v>200113.56801674538</v>
      </c>
      <c r="G5" s="70">
        <v>271893.628602754</v>
      </c>
      <c r="H5" s="70">
        <v>225625.12122220907</v>
      </c>
      <c r="I5" s="70">
        <v>16926334.738100298</v>
      </c>
      <c r="J5" s="70">
        <v>16901983.58817621</v>
      </c>
      <c r="K5" s="70">
        <v>3276122.8123032693</v>
      </c>
      <c r="L5" s="70">
        <v>3129695.0443880237</v>
      </c>
      <c r="M5" s="70">
        <v>417320.3410617002</v>
      </c>
      <c r="N5" s="70">
        <v>399353.1461774948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  <c r="U5" s="70">
        <v>62693.144230769234</v>
      </c>
      <c r="V5" s="70">
        <v>56909.52739830759</v>
      </c>
      <c r="W5" s="70">
        <v>0</v>
      </c>
      <c r="X5" s="70">
        <v>0</v>
      </c>
      <c r="Y5" s="70">
        <v>383056.5002180004</v>
      </c>
      <c r="Z5" s="70">
        <v>294586.73686554766</v>
      </c>
      <c r="AA5" s="70">
        <v>2360196.5367560755</v>
      </c>
      <c r="AB5" s="70">
        <v>576235.6301786317</v>
      </c>
      <c r="AC5" s="70">
        <v>210838.98397580237</v>
      </c>
      <c r="AD5" s="70">
        <v>41546.93117050044</v>
      </c>
      <c r="AE5" s="70">
        <v>431371.6015023471</v>
      </c>
      <c r="AF5" s="70">
        <v>240884.90185977155</v>
      </c>
      <c r="AG5" s="70">
        <v>0</v>
      </c>
      <c r="AH5" s="70">
        <v>0</v>
      </c>
      <c r="AI5" s="70">
        <v>401116.1521595169</v>
      </c>
      <c r="AJ5" s="70">
        <v>115479.77272832932</v>
      </c>
      <c r="AK5" s="70">
        <v>0</v>
      </c>
      <c r="AL5" s="70">
        <v>0</v>
      </c>
      <c r="AM5" s="71">
        <f>C5+E5+G5+I5+K5+M5+O5+Q5+S5+U5+W5+Y5+AA5+AC5+AE5+AG5+AI5+AK5</f>
        <v>26484528.45491531</v>
      </c>
      <c r="AN5" s="71">
        <f>D5+F5+H5+J5+L5+N5+P5+R5+T5+V5+X5+Z5+AB5+AD5+AF5+AH5+AJ5+AL5</f>
        <v>22908951.483359102</v>
      </c>
      <c r="AO5" s="42"/>
      <c r="AP5" s="35"/>
      <c r="AQ5" s="35"/>
    </row>
    <row r="6" spans="1:43" ht="45" customHeight="1">
      <c r="A6" s="69">
        <v>2</v>
      </c>
      <c r="B6" s="3" t="s">
        <v>40</v>
      </c>
      <c r="C6" s="70">
        <v>1157511.4461342355</v>
      </c>
      <c r="D6" s="70">
        <v>541637.7754057634</v>
      </c>
      <c r="E6" s="70">
        <v>394761.8437974391</v>
      </c>
      <c r="F6" s="70">
        <v>394761.8437974391</v>
      </c>
      <c r="G6" s="70">
        <v>441289.7095349594</v>
      </c>
      <c r="H6" s="70">
        <v>383353.45198951947</v>
      </c>
      <c r="I6" s="70">
        <v>14427388.027738675</v>
      </c>
      <c r="J6" s="70">
        <v>13941561.913037919</v>
      </c>
      <c r="K6" s="70">
        <v>5838424.545399984</v>
      </c>
      <c r="L6" s="70">
        <v>5537507.6845043935</v>
      </c>
      <c r="M6" s="70">
        <v>826299.3380465005</v>
      </c>
      <c r="N6" s="70">
        <v>731158.3918274193</v>
      </c>
      <c r="O6" s="70">
        <v>0</v>
      </c>
      <c r="P6" s="70">
        <v>0</v>
      </c>
      <c r="Q6" s="70">
        <v>295941.7621824277</v>
      </c>
      <c r="R6" s="70">
        <v>28419.05702301656</v>
      </c>
      <c r="S6" s="70">
        <v>0</v>
      </c>
      <c r="T6" s="70">
        <v>0</v>
      </c>
      <c r="U6" s="70">
        <v>41988.15070889759</v>
      </c>
      <c r="V6" s="70">
        <v>8014.493515081012</v>
      </c>
      <c r="W6" s="70">
        <v>0</v>
      </c>
      <c r="X6" s="70">
        <v>0</v>
      </c>
      <c r="Y6" s="70">
        <v>550633.4682254512</v>
      </c>
      <c r="Z6" s="70">
        <v>350031.29308581084</v>
      </c>
      <c r="AA6" s="70">
        <v>3671429.933258863</v>
      </c>
      <c r="AB6" s="70">
        <v>1903435.6859528888</v>
      </c>
      <c r="AC6" s="70">
        <v>0</v>
      </c>
      <c r="AD6" s="70">
        <v>0</v>
      </c>
      <c r="AE6" s="70">
        <v>691549.3254362228</v>
      </c>
      <c r="AF6" s="70">
        <v>588167.176376694</v>
      </c>
      <c r="AG6" s="70">
        <v>0</v>
      </c>
      <c r="AH6" s="70">
        <v>0</v>
      </c>
      <c r="AI6" s="70">
        <v>1339941.3914225404</v>
      </c>
      <c r="AJ6" s="70">
        <v>403231.5288559675</v>
      </c>
      <c r="AK6" s="70">
        <v>0</v>
      </c>
      <c r="AL6" s="70">
        <v>0</v>
      </c>
      <c r="AM6" s="71">
        <f aca="true" t="shared" si="0" ref="AM6:AN20">C6+E6+G6+I6+K6+M6+O6+Q6+S6+U6+W6+Y6+AA6+AC6+AE6+AG6+AI6+AK6</f>
        <v>29677158.941886198</v>
      </c>
      <c r="AN6" s="71">
        <f t="shared" si="0"/>
        <v>24811280.29537191</v>
      </c>
      <c r="AO6" s="35"/>
      <c r="AP6" s="35"/>
      <c r="AQ6" s="35"/>
    </row>
    <row r="7" spans="1:42" ht="45" customHeight="1">
      <c r="A7" s="69">
        <v>3</v>
      </c>
      <c r="B7" s="3" t="s">
        <v>41</v>
      </c>
      <c r="C7" s="70">
        <v>1205712.5600000005</v>
      </c>
      <c r="D7" s="70">
        <v>1112308.1200000006</v>
      </c>
      <c r="E7" s="70">
        <v>173368.7</v>
      </c>
      <c r="F7" s="70">
        <v>173368.7</v>
      </c>
      <c r="G7" s="70">
        <v>214225.05000000002</v>
      </c>
      <c r="H7" s="70">
        <v>214225.05000000002</v>
      </c>
      <c r="I7" s="70">
        <v>21305136.9</v>
      </c>
      <c r="J7" s="70">
        <v>21305136.9</v>
      </c>
      <c r="K7" s="70">
        <v>934348.0500000002</v>
      </c>
      <c r="L7" s="70">
        <v>934348.0500000002</v>
      </c>
      <c r="M7" s="70">
        <v>122778.84000000001</v>
      </c>
      <c r="N7" s="70">
        <v>116956.74</v>
      </c>
      <c r="O7" s="70">
        <v>0</v>
      </c>
      <c r="P7" s="70">
        <v>0</v>
      </c>
      <c r="Q7" s="70">
        <v>36052.95999999999</v>
      </c>
      <c r="R7" s="70">
        <v>13858.419999999991</v>
      </c>
      <c r="S7" s="70">
        <v>101603.41000000002</v>
      </c>
      <c r="T7" s="70">
        <v>37595.40000000003</v>
      </c>
      <c r="U7" s="70">
        <v>0</v>
      </c>
      <c r="V7" s="70">
        <v>0</v>
      </c>
      <c r="W7" s="70">
        <v>0</v>
      </c>
      <c r="X7" s="70">
        <v>0</v>
      </c>
      <c r="Y7" s="70">
        <v>157884.30000000002</v>
      </c>
      <c r="Z7" s="70">
        <v>89268.80000000002</v>
      </c>
      <c r="AA7" s="70">
        <v>1694628.410000001</v>
      </c>
      <c r="AB7" s="70">
        <v>1104430.180000001</v>
      </c>
      <c r="AC7" s="70">
        <v>0</v>
      </c>
      <c r="AD7" s="70">
        <v>0</v>
      </c>
      <c r="AE7" s="70">
        <v>192639.56</v>
      </c>
      <c r="AF7" s="70">
        <v>192639.56</v>
      </c>
      <c r="AG7" s="70">
        <v>29054.68000000004</v>
      </c>
      <c r="AH7" s="70">
        <v>29054.68000000004</v>
      </c>
      <c r="AI7" s="70">
        <v>240813.11999999994</v>
      </c>
      <c r="AJ7" s="70">
        <v>187015.28999999998</v>
      </c>
      <c r="AK7" s="70">
        <v>0</v>
      </c>
      <c r="AL7" s="70">
        <v>0</v>
      </c>
      <c r="AM7" s="71">
        <f t="shared" si="0"/>
        <v>26408246.540000003</v>
      </c>
      <c r="AN7" s="71">
        <f t="shared" si="0"/>
        <v>25510205.889999997</v>
      </c>
      <c r="AO7" s="35"/>
      <c r="AP7" s="35"/>
    </row>
    <row r="8" spans="1:42" ht="45" customHeight="1">
      <c r="A8" s="69">
        <v>4</v>
      </c>
      <c r="B8" s="3" t="s">
        <v>46</v>
      </c>
      <c r="C8" s="70">
        <v>894222</v>
      </c>
      <c r="D8" s="70">
        <v>894222</v>
      </c>
      <c r="E8" s="70">
        <v>16653</v>
      </c>
      <c r="F8" s="70">
        <v>1665.3</v>
      </c>
      <c r="G8" s="70">
        <v>104886</v>
      </c>
      <c r="H8" s="70">
        <v>104886</v>
      </c>
      <c r="I8" s="70">
        <v>18209740</v>
      </c>
      <c r="J8" s="70">
        <v>18209740</v>
      </c>
      <c r="K8" s="70">
        <v>60173.39</v>
      </c>
      <c r="L8" s="70">
        <v>60173.39</v>
      </c>
      <c r="M8" s="70">
        <v>19880</v>
      </c>
      <c r="N8" s="70">
        <v>19880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1">
        <f t="shared" si="0"/>
        <v>19305554.39</v>
      </c>
      <c r="AN8" s="71">
        <f t="shared" si="0"/>
        <v>19290566.69</v>
      </c>
      <c r="AO8" s="35"/>
      <c r="AP8" s="35"/>
    </row>
    <row r="9" spans="1:42" ht="45" customHeight="1">
      <c r="A9" s="69">
        <v>5</v>
      </c>
      <c r="B9" s="3" t="s">
        <v>43</v>
      </c>
      <c r="C9" s="70">
        <v>55251.70876414124</v>
      </c>
      <c r="D9" s="70">
        <v>55251.70876414124</v>
      </c>
      <c r="E9" s="70">
        <v>42296.60851107649</v>
      </c>
      <c r="F9" s="70">
        <v>42296.60851107649</v>
      </c>
      <c r="G9" s="70">
        <v>95004.78258751122</v>
      </c>
      <c r="H9" s="70">
        <v>71879.08762650505</v>
      </c>
      <c r="I9" s="70">
        <v>11753327.59</v>
      </c>
      <c r="J9" s="70">
        <v>11743327.59</v>
      </c>
      <c r="K9" s="70">
        <v>552632.4861401144</v>
      </c>
      <c r="L9" s="70">
        <v>205327.16997949878</v>
      </c>
      <c r="M9" s="70">
        <v>53252.752385231855</v>
      </c>
      <c r="N9" s="70">
        <v>17807.12295186954</v>
      </c>
      <c r="O9" s="70">
        <v>0</v>
      </c>
      <c r="P9" s="70">
        <v>0</v>
      </c>
      <c r="Q9" s="70">
        <v>1557125.4909250988</v>
      </c>
      <c r="R9" s="70">
        <v>163611.97412851144</v>
      </c>
      <c r="S9" s="70">
        <v>740434.9649878799</v>
      </c>
      <c r="T9" s="70">
        <v>96812.01770386311</v>
      </c>
      <c r="U9" s="70">
        <v>7666.931868131868</v>
      </c>
      <c r="V9" s="70">
        <v>7666.931868131868</v>
      </c>
      <c r="W9" s="70">
        <v>0</v>
      </c>
      <c r="X9" s="70">
        <v>0</v>
      </c>
      <c r="Y9" s="70">
        <v>47589.80334651513</v>
      </c>
      <c r="Z9" s="70">
        <v>16782.216978254564</v>
      </c>
      <c r="AA9" s="70">
        <v>194000.80391751003</v>
      </c>
      <c r="AB9" s="70">
        <v>30049.088665437645</v>
      </c>
      <c r="AC9" s="70">
        <v>87269.67852774276</v>
      </c>
      <c r="AD9" s="70">
        <v>9048.574590163938</v>
      </c>
      <c r="AE9" s="70">
        <v>267295.59677025647</v>
      </c>
      <c r="AF9" s="70">
        <v>125247.44907051098</v>
      </c>
      <c r="AG9" s="70">
        <v>0</v>
      </c>
      <c r="AH9" s="70">
        <v>0</v>
      </c>
      <c r="AI9" s="70">
        <v>87655.66284515717</v>
      </c>
      <c r="AJ9" s="70">
        <v>59119.46391940336</v>
      </c>
      <c r="AK9" s="70">
        <v>0</v>
      </c>
      <c r="AL9" s="70">
        <v>0</v>
      </c>
      <c r="AM9" s="71">
        <f t="shared" si="0"/>
        <v>15540804.861576367</v>
      </c>
      <c r="AN9" s="71">
        <f t="shared" si="0"/>
        <v>12644227.004757365</v>
      </c>
      <c r="AO9" s="35"/>
      <c r="AP9" s="35"/>
    </row>
    <row r="10" spans="1:42" ht="45" customHeight="1">
      <c r="A10" s="69">
        <v>6</v>
      </c>
      <c r="B10" s="3" t="s">
        <v>44</v>
      </c>
      <c r="C10" s="70">
        <v>18626.21327758349</v>
      </c>
      <c r="D10" s="70">
        <v>18626.21327758349</v>
      </c>
      <c r="E10" s="70">
        <v>23850.91158709934</v>
      </c>
      <c r="F10" s="70">
        <v>23850.91158709934</v>
      </c>
      <c r="G10" s="70">
        <v>49559.84126063187</v>
      </c>
      <c r="H10" s="70">
        <v>49425.363219535975</v>
      </c>
      <c r="I10" s="70">
        <v>10323527.536881648</v>
      </c>
      <c r="J10" s="70">
        <v>10323527.536881648</v>
      </c>
      <c r="K10" s="70">
        <v>797896.3404419279</v>
      </c>
      <c r="L10" s="70">
        <v>783559.9797081004</v>
      </c>
      <c r="M10" s="70">
        <v>173431.0578630403</v>
      </c>
      <c r="N10" s="70">
        <v>75166.95599308357</v>
      </c>
      <c r="O10" s="70">
        <v>0</v>
      </c>
      <c r="P10" s="70">
        <v>0</v>
      </c>
      <c r="Q10" s="70">
        <v>19188.286501377414</v>
      </c>
      <c r="R10" s="70">
        <v>3735.6123255532384</v>
      </c>
      <c r="S10" s="70">
        <v>0</v>
      </c>
      <c r="T10" s="70">
        <v>0</v>
      </c>
      <c r="U10" s="70">
        <v>43171.52334160614</v>
      </c>
      <c r="V10" s="70">
        <v>20855.796522550478</v>
      </c>
      <c r="W10" s="70">
        <v>0</v>
      </c>
      <c r="X10" s="70">
        <v>0</v>
      </c>
      <c r="Y10" s="70">
        <v>118548.77589595359</v>
      </c>
      <c r="Z10" s="70">
        <v>73838.12439001675</v>
      </c>
      <c r="AA10" s="70">
        <v>6692570.875851793</v>
      </c>
      <c r="AB10" s="70">
        <v>95524.2607837636</v>
      </c>
      <c r="AC10" s="70">
        <v>5012.307692307693</v>
      </c>
      <c r="AD10" s="70">
        <v>5012.307692307693</v>
      </c>
      <c r="AE10" s="70">
        <v>496507.65442626673</v>
      </c>
      <c r="AF10" s="70">
        <v>241329.6520671724</v>
      </c>
      <c r="AG10" s="70">
        <v>0</v>
      </c>
      <c r="AH10" s="70">
        <v>0</v>
      </c>
      <c r="AI10" s="70">
        <v>229338.05596159975</v>
      </c>
      <c r="AJ10" s="70">
        <v>29053.948516322074</v>
      </c>
      <c r="AK10" s="70">
        <v>0</v>
      </c>
      <c r="AL10" s="70">
        <v>0</v>
      </c>
      <c r="AM10" s="71">
        <f t="shared" si="0"/>
        <v>18991229.380982835</v>
      </c>
      <c r="AN10" s="71">
        <f t="shared" si="0"/>
        <v>11743506.662964739</v>
      </c>
      <c r="AO10" s="35"/>
      <c r="AP10" s="35"/>
    </row>
    <row r="11" spans="1:42" ht="45" customHeight="1">
      <c r="A11" s="69">
        <v>7</v>
      </c>
      <c r="B11" s="3" t="s">
        <v>58</v>
      </c>
      <c r="C11" s="70">
        <v>0</v>
      </c>
      <c r="D11" s="70">
        <v>0</v>
      </c>
      <c r="E11" s="70">
        <v>2060.42</v>
      </c>
      <c r="F11" s="70">
        <v>2060.42</v>
      </c>
      <c r="G11" s="70">
        <v>4733.75</v>
      </c>
      <c r="H11" s="70">
        <v>4733.75</v>
      </c>
      <c r="I11" s="70">
        <v>18135.57</v>
      </c>
      <c r="J11" s="70">
        <v>18135.57</v>
      </c>
      <c r="K11" s="70">
        <v>18644.4</v>
      </c>
      <c r="L11" s="70">
        <v>6397.720000000001</v>
      </c>
      <c r="M11" s="70">
        <v>6352.24</v>
      </c>
      <c r="N11" s="70">
        <v>4794.780000000001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79706.39</v>
      </c>
      <c r="Z11" s="70">
        <v>55999.806166666676</v>
      </c>
      <c r="AA11" s="70">
        <v>1352128.91</v>
      </c>
      <c r="AB11" s="70">
        <v>15460.361507942158</v>
      </c>
      <c r="AC11" s="70">
        <v>126.03</v>
      </c>
      <c r="AD11" s="70">
        <v>-440.93000000000006</v>
      </c>
      <c r="AE11" s="70">
        <v>96195.90000000001</v>
      </c>
      <c r="AF11" s="70">
        <v>96195.90000000001</v>
      </c>
      <c r="AG11" s="70">
        <v>0</v>
      </c>
      <c r="AH11" s="70">
        <v>0</v>
      </c>
      <c r="AI11" s="70">
        <v>45643.02</v>
      </c>
      <c r="AJ11" s="70">
        <v>9489.38</v>
      </c>
      <c r="AK11" s="70">
        <v>0</v>
      </c>
      <c r="AL11" s="70">
        <v>0</v>
      </c>
      <c r="AM11" s="71">
        <f t="shared" si="0"/>
        <v>1623726.63</v>
      </c>
      <c r="AN11" s="71">
        <f t="shared" si="0"/>
        <v>212826.75767460885</v>
      </c>
      <c r="AO11" s="35"/>
      <c r="AP11" s="35"/>
    </row>
    <row r="12" spans="1:42" ht="45" customHeight="1">
      <c r="A12" s="69">
        <v>8</v>
      </c>
      <c r="B12" s="3" t="s">
        <v>45</v>
      </c>
      <c r="C12" s="70">
        <v>1585.94</v>
      </c>
      <c r="D12" s="70">
        <v>388.77</v>
      </c>
      <c r="E12" s="70">
        <v>763.56</v>
      </c>
      <c r="F12" s="70">
        <v>381.78</v>
      </c>
      <c r="G12" s="70">
        <v>5430.265424657534</v>
      </c>
      <c r="H12" s="70">
        <v>213.2130136986301</v>
      </c>
      <c r="I12" s="70">
        <v>4798817.77</v>
      </c>
      <c r="J12" s="70">
        <v>4798817.77</v>
      </c>
      <c r="K12" s="70">
        <v>24009.86</v>
      </c>
      <c r="L12" s="70">
        <v>5312.88</v>
      </c>
      <c r="M12" s="70">
        <v>1769.54</v>
      </c>
      <c r="N12" s="70">
        <v>176.38</v>
      </c>
      <c r="O12" s="70">
        <v>32177.44</v>
      </c>
      <c r="P12" s="70">
        <v>5362.91</v>
      </c>
      <c r="Q12" s="70">
        <v>0</v>
      </c>
      <c r="R12" s="70">
        <v>0</v>
      </c>
      <c r="S12" s="70">
        <v>58067.5</v>
      </c>
      <c r="T12" s="70">
        <v>314.42</v>
      </c>
      <c r="U12" s="70">
        <v>0</v>
      </c>
      <c r="V12" s="70">
        <v>0</v>
      </c>
      <c r="W12" s="70">
        <v>0</v>
      </c>
      <c r="X12" s="70">
        <v>0</v>
      </c>
      <c r="Y12" s="70">
        <v>52068.17</v>
      </c>
      <c r="Z12" s="70">
        <v>44974.26</v>
      </c>
      <c r="AA12" s="70">
        <v>14096.96</v>
      </c>
      <c r="AB12" s="70">
        <v>3349.74</v>
      </c>
      <c r="AC12" s="70">
        <v>12985.54</v>
      </c>
      <c r="AD12" s="70">
        <v>276.24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1">
        <f t="shared" si="0"/>
        <v>5001772.545424658</v>
      </c>
      <c r="AN12" s="71">
        <f t="shared" si="0"/>
        <v>4859568.363013699</v>
      </c>
      <c r="AO12" s="35"/>
      <c r="AP12" s="35"/>
    </row>
    <row r="13" spans="1:42" ht="45" customHeight="1">
      <c r="A13" s="69">
        <v>9</v>
      </c>
      <c r="B13" s="3" t="s">
        <v>47</v>
      </c>
      <c r="C13" s="70">
        <v>0</v>
      </c>
      <c r="D13" s="70">
        <v>0</v>
      </c>
      <c r="E13" s="70">
        <v>4823.43999999999</v>
      </c>
      <c r="F13" s="70">
        <v>4823.43999999999</v>
      </c>
      <c r="G13" s="70">
        <v>37879.98000000028</v>
      </c>
      <c r="H13" s="70">
        <v>37803.06000000028</v>
      </c>
      <c r="I13" s="70">
        <v>2896599.8299999707</v>
      </c>
      <c r="J13" s="70">
        <v>2896599.8299999707</v>
      </c>
      <c r="K13" s="70">
        <v>171915.55000000095</v>
      </c>
      <c r="L13" s="70">
        <v>171915.950000001</v>
      </c>
      <c r="M13" s="70">
        <v>11178.439999999995</v>
      </c>
      <c r="N13" s="70">
        <v>11178.439999999995</v>
      </c>
      <c r="O13" s="70">
        <v>0</v>
      </c>
      <c r="P13" s="70">
        <v>0</v>
      </c>
      <c r="Q13" s="70">
        <v>5492.31</v>
      </c>
      <c r="R13" s="70">
        <v>687.8400000000001</v>
      </c>
      <c r="S13" s="70">
        <v>1557.7</v>
      </c>
      <c r="T13" s="70">
        <v>194.17000000000007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28835.360000000026</v>
      </c>
      <c r="AB13" s="70">
        <v>27828.930000000026</v>
      </c>
      <c r="AC13" s="70">
        <v>4910.08</v>
      </c>
      <c r="AD13" s="70">
        <v>4910.08</v>
      </c>
      <c r="AE13" s="70">
        <v>1834483.319999999</v>
      </c>
      <c r="AF13" s="70">
        <v>1690118.909999999</v>
      </c>
      <c r="AG13" s="70">
        <v>0</v>
      </c>
      <c r="AH13" s="70">
        <v>0</v>
      </c>
      <c r="AI13" s="70">
        <v>113229.63999999996</v>
      </c>
      <c r="AJ13" s="70">
        <v>101051.03999999996</v>
      </c>
      <c r="AK13" s="70">
        <v>0</v>
      </c>
      <c r="AL13" s="70">
        <v>0</v>
      </c>
      <c r="AM13" s="71">
        <f t="shared" si="0"/>
        <v>5110905.649999971</v>
      </c>
      <c r="AN13" s="71">
        <f t="shared" si="0"/>
        <v>4947111.689999972</v>
      </c>
      <c r="AO13" s="35"/>
      <c r="AP13" s="35"/>
    </row>
    <row r="14" spans="1:42" ht="45" customHeight="1">
      <c r="A14" s="69">
        <v>10</v>
      </c>
      <c r="B14" s="3" t="s">
        <v>48</v>
      </c>
      <c r="C14" s="70">
        <v>168491.5175342374</v>
      </c>
      <c r="D14" s="70">
        <v>168491.5175342374</v>
      </c>
      <c r="E14" s="70">
        <v>91474.51571783012</v>
      </c>
      <c r="F14" s="70">
        <v>91474.51571783012</v>
      </c>
      <c r="G14" s="70">
        <v>43379.87397260274</v>
      </c>
      <c r="H14" s="70">
        <v>43379.87397260274</v>
      </c>
      <c r="I14" s="70">
        <v>2981113.3620272</v>
      </c>
      <c r="J14" s="70">
        <v>2981113.3620272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1">
        <f t="shared" si="0"/>
        <v>3284459.26925187</v>
      </c>
      <c r="AN14" s="71">
        <f t="shared" si="0"/>
        <v>3284459.26925187</v>
      </c>
      <c r="AO14" s="35"/>
      <c r="AP14" s="35"/>
    </row>
    <row r="15" spans="1:42" ht="45" customHeight="1">
      <c r="A15" s="69">
        <v>11</v>
      </c>
      <c r="B15" s="3" t="s">
        <v>49</v>
      </c>
      <c r="C15" s="70">
        <v>326342.83</v>
      </c>
      <c r="D15" s="70">
        <v>321600.83</v>
      </c>
      <c r="E15" s="70">
        <v>592.31</v>
      </c>
      <c r="F15" s="70">
        <v>592.31</v>
      </c>
      <c r="G15" s="70">
        <v>1016.874</v>
      </c>
      <c r="H15" s="70">
        <v>330.21400000000006</v>
      </c>
      <c r="I15" s="70">
        <v>1179840.6099999999</v>
      </c>
      <c r="J15" s="70">
        <v>920697.0099999999</v>
      </c>
      <c r="K15" s="70">
        <v>353126.2500000001</v>
      </c>
      <c r="L15" s="70">
        <v>202812.10000000006</v>
      </c>
      <c r="M15" s="70">
        <v>3042.42</v>
      </c>
      <c r="N15" s="70">
        <v>1281.42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5239.94</v>
      </c>
      <c r="AB15" s="70">
        <v>1071.0099999999993</v>
      </c>
      <c r="AC15" s="70">
        <v>0</v>
      </c>
      <c r="AD15" s="70">
        <v>0</v>
      </c>
      <c r="AE15" s="70">
        <v>181995.04</v>
      </c>
      <c r="AF15" s="70">
        <v>155787.06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1">
        <f t="shared" si="0"/>
        <v>2051196.2739999997</v>
      </c>
      <c r="AN15" s="71">
        <f t="shared" si="0"/>
        <v>1604171.954</v>
      </c>
      <c r="AO15" s="35"/>
      <c r="AP15" s="35"/>
    </row>
    <row r="16" spans="1:42" ht="45" customHeight="1">
      <c r="A16" s="69">
        <v>12</v>
      </c>
      <c r="B16" s="3" t="s">
        <v>50</v>
      </c>
      <c r="C16" s="70">
        <v>13786.35</v>
      </c>
      <c r="D16" s="70">
        <v>13786.35</v>
      </c>
      <c r="E16" s="70">
        <v>11247.519855349981</v>
      </c>
      <c r="F16" s="70">
        <v>5631.710665018121</v>
      </c>
      <c r="G16" s="70">
        <v>20314.899999999998</v>
      </c>
      <c r="H16" s="70">
        <v>6456.919999999996</v>
      </c>
      <c r="I16" s="70">
        <v>683422.6799999999</v>
      </c>
      <c r="J16" s="70">
        <v>651979.3799999999</v>
      </c>
      <c r="K16" s="70">
        <v>553690.44</v>
      </c>
      <c r="L16" s="70">
        <v>166331.11</v>
      </c>
      <c r="M16" s="70">
        <v>70967.65</v>
      </c>
      <c r="N16" s="70">
        <v>19963.710000000003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22703.04</v>
      </c>
      <c r="V16" s="70">
        <v>3083.1</v>
      </c>
      <c r="W16" s="70">
        <v>2079.6</v>
      </c>
      <c r="X16" s="70">
        <v>101.52</v>
      </c>
      <c r="Y16" s="70">
        <v>42193.04</v>
      </c>
      <c r="Z16" s="70">
        <v>10352.520000000004</v>
      </c>
      <c r="AA16" s="70">
        <v>810790.3200000001</v>
      </c>
      <c r="AB16" s="70">
        <v>210211.9</v>
      </c>
      <c r="AC16" s="70">
        <v>0</v>
      </c>
      <c r="AD16" s="70">
        <v>0</v>
      </c>
      <c r="AE16" s="70">
        <v>38392.44</v>
      </c>
      <c r="AF16" s="70">
        <v>26463.780000000002</v>
      </c>
      <c r="AG16" s="70">
        <v>0</v>
      </c>
      <c r="AH16" s="70">
        <v>0</v>
      </c>
      <c r="AI16" s="70">
        <v>366360.8071428571</v>
      </c>
      <c r="AJ16" s="70">
        <v>109980.28000000006</v>
      </c>
      <c r="AK16" s="70">
        <v>0</v>
      </c>
      <c r="AL16" s="70">
        <v>0</v>
      </c>
      <c r="AM16" s="71">
        <f t="shared" si="0"/>
        <v>2635948.7869982067</v>
      </c>
      <c r="AN16" s="71">
        <f t="shared" si="0"/>
        <v>1224342.280665018</v>
      </c>
      <c r="AO16" s="35"/>
      <c r="AP16" s="35"/>
    </row>
    <row r="17" spans="1:42" ht="45" customHeight="1">
      <c r="A17" s="69">
        <v>13</v>
      </c>
      <c r="B17" s="3" t="s">
        <v>59</v>
      </c>
      <c r="C17" s="70">
        <v>95729.75</v>
      </c>
      <c r="D17" s="70">
        <v>95729.75</v>
      </c>
      <c r="E17" s="70">
        <v>71549.90000000001</v>
      </c>
      <c r="F17" s="70">
        <v>71549.9</v>
      </c>
      <c r="G17" s="70">
        <v>36484.88</v>
      </c>
      <c r="H17" s="70">
        <v>36484.88</v>
      </c>
      <c r="I17" s="70">
        <v>727189.25</v>
      </c>
      <c r="J17" s="70">
        <v>727189.25</v>
      </c>
      <c r="K17" s="70">
        <v>13850.71</v>
      </c>
      <c r="L17" s="70">
        <v>13850.71</v>
      </c>
      <c r="M17" s="70">
        <v>2370.07</v>
      </c>
      <c r="N17" s="70">
        <v>2370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1">
        <f t="shared" si="0"/>
        <v>947174.5599999999</v>
      </c>
      <c r="AN17" s="71">
        <f t="shared" si="0"/>
        <v>947174.49</v>
      </c>
      <c r="AO17" s="35"/>
      <c r="AP17" s="35"/>
    </row>
    <row r="18" spans="1:42" ht="45" customHeight="1">
      <c r="A18" s="69">
        <v>14</v>
      </c>
      <c r="B18" s="3" t="s">
        <v>53</v>
      </c>
      <c r="C18" s="70">
        <v>0</v>
      </c>
      <c r="D18" s="70">
        <v>0</v>
      </c>
      <c r="E18" s="70">
        <v>10</v>
      </c>
      <c r="F18" s="70">
        <v>10</v>
      </c>
      <c r="G18" s="70">
        <v>8059.675911026243</v>
      </c>
      <c r="H18" s="70">
        <v>8059.675911026243</v>
      </c>
      <c r="I18" s="70">
        <v>0</v>
      </c>
      <c r="J18" s="70">
        <v>0</v>
      </c>
      <c r="K18" s="70">
        <v>112718.80562805201</v>
      </c>
      <c r="L18" s="70">
        <v>111481.80562805201</v>
      </c>
      <c r="M18" s="70">
        <v>8055.781137390481</v>
      </c>
      <c r="N18" s="70">
        <v>8055.781137390481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27240</v>
      </c>
      <c r="Z18" s="70">
        <v>27240</v>
      </c>
      <c r="AA18" s="70">
        <v>44770</v>
      </c>
      <c r="AB18" s="70">
        <v>44770</v>
      </c>
      <c r="AC18" s="70">
        <v>0</v>
      </c>
      <c r="AD18" s="70">
        <v>0</v>
      </c>
      <c r="AE18" s="70">
        <v>730760</v>
      </c>
      <c r="AF18" s="70">
        <v>730760</v>
      </c>
      <c r="AG18" s="70">
        <v>0</v>
      </c>
      <c r="AH18" s="70">
        <v>0</v>
      </c>
      <c r="AI18" s="70">
        <v>33829</v>
      </c>
      <c r="AJ18" s="70">
        <v>33829</v>
      </c>
      <c r="AK18" s="70">
        <v>0</v>
      </c>
      <c r="AL18" s="70">
        <v>0</v>
      </c>
      <c r="AM18" s="71">
        <f t="shared" si="0"/>
        <v>965443.2626764688</v>
      </c>
      <c r="AN18" s="71">
        <f t="shared" si="0"/>
        <v>964206.2626764688</v>
      </c>
      <c r="AO18" s="35"/>
      <c r="AP18" s="35"/>
    </row>
    <row r="19" spans="1:42" ht="45" customHeight="1">
      <c r="A19" s="69">
        <v>15</v>
      </c>
      <c r="B19" s="3" t="s">
        <v>52</v>
      </c>
      <c r="C19" s="70">
        <v>0</v>
      </c>
      <c r="D19" s="70">
        <v>0</v>
      </c>
      <c r="E19" s="70">
        <v>110977.6751046501</v>
      </c>
      <c r="F19" s="70">
        <v>110977.6751046501</v>
      </c>
      <c r="G19" s="70">
        <v>19233.87064940583</v>
      </c>
      <c r="H19" s="70">
        <v>19233.87064940583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109168.96048532824</v>
      </c>
      <c r="AB19" s="70">
        <v>0</v>
      </c>
      <c r="AC19" s="70">
        <v>239454.86356809887</v>
      </c>
      <c r="AD19" s="70">
        <v>183868.23914448422</v>
      </c>
      <c r="AE19" s="70">
        <v>0</v>
      </c>
      <c r="AF19" s="70">
        <v>0</v>
      </c>
      <c r="AG19" s="70">
        <v>0</v>
      </c>
      <c r="AH19" s="70">
        <v>0</v>
      </c>
      <c r="AI19" s="70">
        <v>102726.98574602717</v>
      </c>
      <c r="AJ19" s="70">
        <v>65681.77490556575</v>
      </c>
      <c r="AK19" s="70">
        <v>0</v>
      </c>
      <c r="AL19" s="70">
        <v>0</v>
      </c>
      <c r="AM19" s="71">
        <f t="shared" si="0"/>
        <v>581562.3555535102</v>
      </c>
      <c r="AN19" s="71">
        <f t="shared" si="0"/>
        <v>379761.5598041059</v>
      </c>
      <c r="AO19" s="35"/>
      <c r="AP19" s="35"/>
    </row>
    <row r="20" spans="1:42" ht="45" customHeight="1">
      <c r="A20" s="69">
        <v>16</v>
      </c>
      <c r="B20" s="3" t="s">
        <v>51</v>
      </c>
      <c r="C20" s="70">
        <v>0</v>
      </c>
      <c r="D20" s="70">
        <v>0</v>
      </c>
      <c r="E20" s="70">
        <v>0</v>
      </c>
      <c r="F20" s="70">
        <v>0</v>
      </c>
      <c r="G20" s="70">
        <v>2624.2</v>
      </c>
      <c r="H20" s="70">
        <v>1193.1999999999998</v>
      </c>
      <c r="I20" s="70">
        <v>511629.5676643472</v>
      </c>
      <c r="J20" s="70">
        <v>511629.5676643472</v>
      </c>
      <c r="K20" s="70">
        <v>180365</v>
      </c>
      <c r="L20" s="70">
        <v>86252</v>
      </c>
      <c r="M20" s="70">
        <v>10138.04</v>
      </c>
      <c r="N20" s="70">
        <v>4793.040000000001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17505.16</v>
      </c>
      <c r="Z20" s="70">
        <v>16869.72</v>
      </c>
      <c r="AA20" s="70">
        <v>2513.43</v>
      </c>
      <c r="AB20" s="70">
        <v>1302.43</v>
      </c>
      <c r="AC20" s="70">
        <v>0</v>
      </c>
      <c r="AD20" s="70">
        <v>0</v>
      </c>
      <c r="AE20" s="70">
        <v>1578.57</v>
      </c>
      <c r="AF20" s="70">
        <v>1578.57</v>
      </c>
      <c r="AG20" s="70">
        <v>0</v>
      </c>
      <c r="AH20" s="70">
        <v>0</v>
      </c>
      <c r="AI20" s="70">
        <v>79431</v>
      </c>
      <c r="AJ20" s="70">
        <v>40382</v>
      </c>
      <c r="AK20" s="70">
        <v>0</v>
      </c>
      <c r="AL20" s="70">
        <v>0</v>
      </c>
      <c r="AM20" s="71">
        <f t="shared" si="0"/>
        <v>805784.9676643473</v>
      </c>
      <c r="AN20" s="71">
        <f t="shared" si="0"/>
        <v>664000.5276643472</v>
      </c>
      <c r="AO20" s="35"/>
      <c r="AP20" s="35"/>
    </row>
    <row r="21" spans="1:40" ht="15">
      <c r="A21" s="16"/>
      <c r="B21" s="39" t="s">
        <v>27</v>
      </c>
      <c r="C21" s="2">
        <f aca="true" t="shared" si="1" ref="C21:AN21">SUM(C5:C20)</f>
        <v>5480730.763698233</v>
      </c>
      <c r="D21" s="2">
        <f t="shared" si="1"/>
        <v>3948580.5501590674</v>
      </c>
      <c r="E21" s="2">
        <f t="shared" si="1"/>
        <v>1144543.9725901908</v>
      </c>
      <c r="F21" s="2">
        <f t="shared" si="1"/>
        <v>1123558.683399859</v>
      </c>
      <c r="G21" s="2">
        <f t="shared" si="1"/>
        <v>1356017.2819435487</v>
      </c>
      <c r="H21" s="2">
        <f t="shared" si="1"/>
        <v>1207282.731604503</v>
      </c>
      <c r="I21" s="2">
        <f t="shared" si="1"/>
        <v>106742203.43241212</v>
      </c>
      <c r="J21" s="2">
        <f t="shared" si="1"/>
        <v>105931439.26778728</v>
      </c>
      <c r="K21" s="2">
        <f t="shared" si="1"/>
        <v>12887918.63991335</v>
      </c>
      <c r="L21" s="2">
        <f t="shared" si="1"/>
        <v>11414965.594208073</v>
      </c>
      <c r="M21" s="2">
        <f t="shared" si="1"/>
        <v>1726836.5104938634</v>
      </c>
      <c r="N21" s="2">
        <f t="shared" si="1"/>
        <v>1412935.9080872575</v>
      </c>
      <c r="O21" s="2">
        <f t="shared" si="1"/>
        <v>32177.44</v>
      </c>
      <c r="P21" s="2">
        <f t="shared" si="1"/>
        <v>5362.91</v>
      </c>
      <c r="Q21" s="2">
        <f t="shared" si="1"/>
        <v>1913800.8096089037</v>
      </c>
      <c r="R21" s="2">
        <f t="shared" si="1"/>
        <v>210312.9034770812</v>
      </c>
      <c r="S21" s="2">
        <f t="shared" si="1"/>
        <v>901663.5749878798</v>
      </c>
      <c r="T21" s="2">
        <f t="shared" si="1"/>
        <v>134916.00770386317</v>
      </c>
      <c r="U21" s="2">
        <f t="shared" si="1"/>
        <v>178222.79014940484</v>
      </c>
      <c r="V21" s="2">
        <f t="shared" si="1"/>
        <v>96529.84930407094</v>
      </c>
      <c r="W21" s="2">
        <f t="shared" si="1"/>
        <v>2079.6</v>
      </c>
      <c r="X21" s="2">
        <f t="shared" si="1"/>
        <v>101.52</v>
      </c>
      <c r="Y21" s="2">
        <f t="shared" si="1"/>
        <v>1476425.60768592</v>
      </c>
      <c r="Z21" s="2">
        <f t="shared" si="1"/>
        <v>979943.4774862966</v>
      </c>
      <c r="AA21" s="2">
        <f t="shared" si="1"/>
        <v>16980370.44026957</v>
      </c>
      <c r="AB21" s="2">
        <f t="shared" si="1"/>
        <v>4013669.217088665</v>
      </c>
      <c r="AC21" s="2">
        <f t="shared" si="1"/>
        <v>560597.4837639517</v>
      </c>
      <c r="AD21" s="2">
        <f t="shared" si="1"/>
        <v>244221.44259745628</v>
      </c>
      <c r="AE21" s="2">
        <f t="shared" si="1"/>
        <v>4962769.008135092</v>
      </c>
      <c r="AF21" s="2">
        <f t="shared" si="1"/>
        <v>4089172.9593741475</v>
      </c>
      <c r="AG21" s="2">
        <f t="shared" si="1"/>
        <v>29054.68000000004</v>
      </c>
      <c r="AH21" s="2">
        <f t="shared" si="1"/>
        <v>29054.68000000004</v>
      </c>
      <c r="AI21" s="2">
        <f t="shared" si="1"/>
        <v>3040084.835277698</v>
      </c>
      <c r="AJ21" s="2">
        <f t="shared" si="1"/>
        <v>1154313.478925588</v>
      </c>
      <c r="AK21" s="2">
        <f t="shared" si="1"/>
        <v>0</v>
      </c>
      <c r="AL21" s="2">
        <f t="shared" si="1"/>
        <v>0</v>
      </c>
      <c r="AM21" s="2">
        <f t="shared" si="1"/>
        <v>159415496.87092978</v>
      </c>
      <c r="AN21" s="2">
        <f t="shared" si="1"/>
        <v>135996361.1812032</v>
      </c>
    </row>
    <row r="22" spans="2:40" ht="18">
      <c r="B22" s="43" t="s">
        <v>32</v>
      </c>
      <c r="AM22" s="35"/>
      <c r="AN22" s="18"/>
    </row>
    <row r="23" spans="2:40" ht="15">
      <c r="B23" s="81" t="s">
        <v>72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AN23" s="35"/>
    </row>
    <row r="24" spans="2:42" ht="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AP24" s="35"/>
    </row>
    <row r="25" ht="15">
      <c r="B25" s="44" t="s">
        <v>56</v>
      </c>
    </row>
    <row r="26" ht="15">
      <c r="B26" s="44" t="s">
        <v>34</v>
      </c>
    </row>
    <row r="28" spans="3:40" ht="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3:40" ht="1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2:40" ht="15">
      <c r="B30" s="4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2:40" ht="15">
      <c r="B31" s="4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3:40" ht="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3:40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3:40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3:40" ht="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3:40" ht="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3:40" ht="1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3:40" ht="1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3:40" ht="1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3:40" ht="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3:40" ht="1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3:40" ht="1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3:40" ht="1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3:40" ht="1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3:40" ht="1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3:40" ht="1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3:40" ht="1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3:40" ht="1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3:40" ht="1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3:40" ht="1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3:40" ht="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3:40" ht="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3:40" ht="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3:40" ht="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3:40" ht="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3:40" ht="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3:40" ht="1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3:40" ht="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</sheetData>
  <sheetProtection/>
  <mergeCells count="22">
    <mergeCell ref="AM3:AN3"/>
    <mergeCell ref="W3:X3"/>
    <mergeCell ref="Y3:Z3"/>
    <mergeCell ref="AA3:AB3"/>
    <mergeCell ref="AC3:AD3"/>
    <mergeCell ref="AK3:AL3"/>
    <mergeCell ref="AG3:AH3"/>
    <mergeCell ref="A3:A4"/>
    <mergeCell ref="B3:B4"/>
    <mergeCell ref="C3:D3"/>
    <mergeCell ref="E3:F3"/>
    <mergeCell ref="U3:V3"/>
    <mergeCell ref="K3:L3"/>
    <mergeCell ref="M3:N3"/>
    <mergeCell ref="Q3:R3"/>
    <mergeCell ref="B23:N24"/>
    <mergeCell ref="G3:H3"/>
    <mergeCell ref="I3:J3"/>
    <mergeCell ref="S3:T3"/>
    <mergeCell ref="O3:P3"/>
    <mergeCell ref="AI3:AJ3"/>
    <mergeCell ref="AE3:AF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Q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5" sqref="B25"/>
    </sheetView>
  </sheetViews>
  <sheetFormatPr defaultColWidth="9.140625" defaultRowHeight="12.75"/>
  <cols>
    <col min="1" max="1" width="3.7109375" style="33" customWidth="1"/>
    <col min="2" max="2" width="28.00390625" style="33" customWidth="1"/>
    <col min="3" max="6" width="11.7109375" style="33" customWidth="1"/>
    <col min="7" max="7" width="12.8515625" style="33" customWidth="1"/>
    <col min="8" max="8" width="13.00390625" style="33" customWidth="1"/>
    <col min="9" max="9" width="12.421875" style="33" bestFit="1" customWidth="1"/>
    <col min="10" max="10" width="13.7109375" style="33" customWidth="1"/>
    <col min="11" max="38" width="11.7109375" style="33" customWidth="1"/>
    <col min="39" max="39" width="14.28125" style="33" customWidth="1"/>
    <col min="40" max="40" width="13.8515625" style="33" customWidth="1"/>
    <col min="41" max="41" width="9.140625" style="33" customWidth="1"/>
    <col min="42" max="42" width="9.8515625" style="33" bestFit="1" customWidth="1"/>
    <col min="43" max="16384" width="9.140625" style="33" customWidth="1"/>
  </cols>
  <sheetData>
    <row r="1" spans="1:11" ht="20.25" customHeight="1">
      <c r="A1" s="59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38" ht="15">
      <c r="A2" s="29" t="s">
        <v>57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40" ht="15" customHeight="1">
      <c r="A3" s="87" t="s">
        <v>25</v>
      </c>
      <c r="B3" s="87" t="s">
        <v>26</v>
      </c>
      <c r="C3" s="86" t="s">
        <v>1</v>
      </c>
      <c r="D3" s="86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7" t="s">
        <v>8</v>
      </c>
      <c r="AB3" s="78"/>
      <c r="AC3" s="77" t="s">
        <v>9</v>
      </c>
      <c r="AD3" s="78"/>
      <c r="AE3" s="77" t="s">
        <v>10</v>
      </c>
      <c r="AF3" s="78"/>
      <c r="AG3" s="77" t="s">
        <v>11</v>
      </c>
      <c r="AH3" s="78"/>
      <c r="AI3" s="73" t="s">
        <v>12</v>
      </c>
      <c r="AJ3" s="74"/>
      <c r="AK3" s="73" t="s">
        <v>13</v>
      </c>
      <c r="AL3" s="74"/>
      <c r="AM3" s="73" t="s">
        <v>27</v>
      </c>
      <c r="AN3" s="74"/>
    </row>
    <row r="4" spans="1:40" ht="82.5" customHeight="1">
      <c r="A4" s="83"/>
      <c r="B4" s="83"/>
      <c r="C4" s="53" t="s">
        <v>35</v>
      </c>
      <c r="D4" s="53" t="s">
        <v>36</v>
      </c>
      <c r="E4" s="53" t="s">
        <v>35</v>
      </c>
      <c r="F4" s="53" t="s">
        <v>36</v>
      </c>
      <c r="G4" s="53" t="s">
        <v>35</v>
      </c>
      <c r="H4" s="53" t="s">
        <v>36</v>
      </c>
      <c r="I4" s="53" t="s">
        <v>35</v>
      </c>
      <c r="J4" s="53" t="s">
        <v>36</v>
      </c>
      <c r="K4" s="53" t="s">
        <v>35</v>
      </c>
      <c r="L4" s="53" t="s">
        <v>36</v>
      </c>
      <c r="M4" s="53" t="s">
        <v>35</v>
      </c>
      <c r="N4" s="53" t="s">
        <v>36</v>
      </c>
      <c r="O4" s="53" t="s">
        <v>35</v>
      </c>
      <c r="P4" s="53" t="s">
        <v>36</v>
      </c>
      <c r="Q4" s="53" t="s">
        <v>35</v>
      </c>
      <c r="R4" s="53" t="s">
        <v>36</v>
      </c>
      <c r="S4" s="53" t="s">
        <v>35</v>
      </c>
      <c r="T4" s="53" t="s">
        <v>36</v>
      </c>
      <c r="U4" s="53" t="s">
        <v>35</v>
      </c>
      <c r="V4" s="53" t="s">
        <v>36</v>
      </c>
      <c r="W4" s="53" t="s">
        <v>35</v>
      </c>
      <c r="X4" s="53" t="s">
        <v>36</v>
      </c>
      <c r="Y4" s="53" t="s">
        <v>35</v>
      </c>
      <c r="Z4" s="53" t="s">
        <v>36</v>
      </c>
      <c r="AA4" s="53" t="s">
        <v>35</v>
      </c>
      <c r="AB4" s="53" t="s">
        <v>36</v>
      </c>
      <c r="AC4" s="53" t="s">
        <v>35</v>
      </c>
      <c r="AD4" s="53" t="s">
        <v>36</v>
      </c>
      <c r="AE4" s="53" t="s">
        <v>35</v>
      </c>
      <c r="AF4" s="53" t="s">
        <v>36</v>
      </c>
      <c r="AG4" s="53" t="s">
        <v>35</v>
      </c>
      <c r="AH4" s="53" t="s">
        <v>36</v>
      </c>
      <c r="AI4" s="53" t="s">
        <v>35</v>
      </c>
      <c r="AJ4" s="53" t="s">
        <v>36</v>
      </c>
      <c r="AK4" s="53" t="s">
        <v>35</v>
      </c>
      <c r="AL4" s="53" t="s">
        <v>36</v>
      </c>
      <c r="AM4" s="53" t="s">
        <v>35</v>
      </c>
      <c r="AN4" s="53" t="s">
        <v>36</v>
      </c>
    </row>
    <row r="5" spans="1:43" ht="45" customHeight="1">
      <c r="A5" s="69">
        <v>1</v>
      </c>
      <c r="B5" s="3" t="s">
        <v>42</v>
      </c>
      <c r="C5" s="70">
        <v>223974.22000000003</v>
      </c>
      <c r="D5" s="70">
        <v>18972.19000000003</v>
      </c>
      <c r="E5" s="70">
        <v>22121.039999999997</v>
      </c>
      <c r="F5" s="70">
        <v>22121.039999999997</v>
      </c>
      <c r="G5" s="70">
        <v>32018.2</v>
      </c>
      <c r="H5" s="70">
        <v>16268.2</v>
      </c>
      <c r="I5" s="70">
        <v>13824866.55</v>
      </c>
      <c r="J5" s="70">
        <v>13824866.55</v>
      </c>
      <c r="K5" s="70">
        <v>1744565.6</v>
      </c>
      <c r="L5" s="70">
        <v>1744565.6</v>
      </c>
      <c r="M5" s="70">
        <v>278648.79</v>
      </c>
      <c r="N5" s="70">
        <v>278648.79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  <c r="V5" s="70">
        <v>0</v>
      </c>
      <c r="W5" s="70">
        <v>0</v>
      </c>
      <c r="X5" s="70">
        <v>0</v>
      </c>
      <c r="Y5" s="70">
        <v>47584.799999999996</v>
      </c>
      <c r="Z5" s="70">
        <v>47584.799999999996</v>
      </c>
      <c r="AA5" s="70">
        <v>138356.98000000016</v>
      </c>
      <c r="AB5" s="70">
        <v>99859.54000000021</v>
      </c>
      <c r="AC5" s="70">
        <v>0</v>
      </c>
      <c r="AD5" s="70">
        <v>0</v>
      </c>
      <c r="AE5" s="70">
        <v>2210805.98</v>
      </c>
      <c r="AF5" s="70">
        <v>1854139.6399999997</v>
      </c>
      <c r="AG5" s="70">
        <v>0</v>
      </c>
      <c r="AH5" s="70">
        <v>0</v>
      </c>
      <c r="AI5" s="70">
        <v>3427.2000000000025</v>
      </c>
      <c r="AJ5" s="70">
        <v>1893.570000000002</v>
      </c>
      <c r="AK5" s="70">
        <v>0</v>
      </c>
      <c r="AL5" s="70">
        <v>0</v>
      </c>
      <c r="AM5" s="71">
        <f aca="true" t="shared" si="0" ref="AM5:AN20">C5+E5+G5+I5+K5+M5+O5+Q5+S5+U5+W5+Y5+AA5+AC5+AE5+AG5+AI5+AK5</f>
        <v>18526369.36</v>
      </c>
      <c r="AN5" s="71">
        <f t="shared" si="0"/>
        <v>17908919.92</v>
      </c>
      <c r="AP5" s="35"/>
      <c r="AQ5" s="35"/>
    </row>
    <row r="6" spans="1:43" ht="45" customHeight="1">
      <c r="A6" s="69">
        <v>2</v>
      </c>
      <c r="B6" s="3" t="s">
        <v>40</v>
      </c>
      <c r="C6" s="70">
        <v>904534.5</v>
      </c>
      <c r="D6" s="70">
        <v>177256.43999999994</v>
      </c>
      <c r="E6" s="70">
        <v>43655.08</v>
      </c>
      <c r="F6" s="70">
        <v>43655.08</v>
      </c>
      <c r="G6" s="70">
        <v>28143.100000000002</v>
      </c>
      <c r="H6" s="70">
        <v>4605.820000000003</v>
      </c>
      <c r="I6" s="70">
        <v>14799112.817349054</v>
      </c>
      <c r="J6" s="70">
        <v>14569885.817349054</v>
      </c>
      <c r="K6" s="70">
        <v>2685316.6342</v>
      </c>
      <c r="L6" s="70">
        <v>2349911.9301270004</v>
      </c>
      <c r="M6" s="70">
        <v>296950.81</v>
      </c>
      <c r="N6" s="70">
        <v>283630.19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70">
        <v>0</v>
      </c>
      <c r="Y6" s="70">
        <v>81388.54999999999</v>
      </c>
      <c r="Z6" s="70">
        <v>81388.54999999999</v>
      </c>
      <c r="AA6" s="70">
        <v>55228.45999999999</v>
      </c>
      <c r="AB6" s="70">
        <v>52235.63999999999</v>
      </c>
      <c r="AC6" s="70">
        <v>0</v>
      </c>
      <c r="AD6" s="70">
        <v>0</v>
      </c>
      <c r="AE6" s="70">
        <v>36595.32</v>
      </c>
      <c r="AF6" s="70">
        <v>16577.53</v>
      </c>
      <c r="AG6" s="70">
        <v>0</v>
      </c>
      <c r="AH6" s="70">
        <v>0</v>
      </c>
      <c r="AI6" s="70">
        <v>816.24</v>
      </c>
      <c r="AJ6" s="70">
        <v>816.24</v>
      </c>
      <c r="AK6" s="70">
        <v>0</v>
      </c>
      <c r="AL6" s="70">
        <v>0</v>
      </c>
      <c r="AM6" s="71">
        <f t="shared" si="0"/>
        <v>18931741.51154905</v>
      </c>
      <c r="AN6" s="71">
        <f t="shared" si="0"/>
        <v>17579963.237476055</v>
      </c>
      <c r="AP6" s="35"/>
      <c r="AQ6" s="45"/>
    </row>
    <row r="7" spans="1:43" ht="45" customHeight="1">
      <c r="A7" s="69">
        <v>3</v>
      </c>
      <c r="B7" s="3" t="s">
        <v>41</v>
      </c>
      <c r="C7" s="70">
        <v>156243.99</v>
      </c>
      <c r="D7" s="70">
        <v>156243.99</v>
      </c>
      <c r="E7" s="70">
        <v>49168.020000000004</v>
      </c>
      <c r="F7" s="70">
        <v>49168.020000000004</v>
      </c>
      <c r="G7" s="70">
        <v>59959.54</v>
      </c>
      <c r="H7" s="70">
        <v>59959.54</v>
      </c>
      <c r="I7" s="70">
        <v>15262134.640000004</v>
      </c>
      <c r="J7" s="70">
        <v>15262134.640000004</v>
      </c>
      <c r="K7" s="70">
        <v>448306.98999999993</v>
      </c>
      <c r="L7" s="70">
        <v>448306.98999999993</v>
      </c>
      <c r="M7" s="70">
        <v>34162.75</v>
      </c>
      <c r="N7" s="70">
        <v>34162.75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144.78</v>
      </c>
      <c r="Z7" s="70">
        <v>144.78</v>
      </c>
      <c r="AA7" s="70">
        <v>345355.51999999996</v>
      </c>
      <c r="AB7" s="70">
        <v>52990.97999999992</v>
      </c>
      <c r="AC7" s="70">
        <v>0</v>
      </c>
      <c r="AD7" s="70">
        <v>0</v>
      </c>
      <c r="AE7" s="70">
        <v>31594.83</v>
      </c>
      <c r="AF7" s="70">
        <v>31594.83</v>
      </c>
      <c r="AG7" s="70">
        <v>0</v>
      </c>
      <c r="AH7" s="70">
        <v>0</v>
      </c>
      <c r="AI7" s="70">
        <v>884.95</v>
      </c>
      <c r="AJ7" s="70">
        <v>884.95</v>
      </c>
      <c r="AK7" s="70">
        <v>0</v>
      </c>
      <c r="AL7" s="70">
        <v>0</v>
      </c>
      <c r="AM7" s="71">
        <f t="shared" si="0"/>
        <v>16387956.010000004</v>
      </c>
      <c r="AN7" s="71">
        <f t="shared" si="0"/>
        <v>16095591.470000004</v>
      </c>
      <c r="AP7" s="35"/>
      <c r="AQ7" s="46"/>
    </row>
    <row r="8" spans="1:43" ht="45" customHeight="1">
      <c r="A8" s="69">
        <v>4</v>
      </c>
      <c r="B8" s="3" t="s">
        <v>46</v>
      </c>
      <c r="C8" s="70">
        <v>40000</v>
      </c>
      <c r="D8" s="70">
        <v>40000</v>
      </c>
      <c r="E8" s="70">
        <v>0</v>
      </c>
      <c r="F8" s="70">
        <v>0</v>
      </c>
      <c r="G8" s="70">
        <v>14722</v>
      </c>
      <c r="H8" s="70">
        <v>14722</v>
      </c>
      <c r="I8" s="70">
        <v>15756277</v>
      </c>
      <c r="J8" s="70">
        <v>15756277</v>
      </c>
      <c r="K8" s="70">
        <v>263646</v>
      </c>
      <c r="L8" s="70">
        <v>267268.83</v>
      </c>
      <c r="M8" s="70">
        <v>12275</v>
      </c>
      <c r="N8" s="70">
        <v>12275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1">
        <f t="shared" si="0"/>
        <v>16086920</v>
      </c>
      <c r="AN8" s="71">
        <f t="shared" si="0"/>
        <v>16090542.83</v>
      </c>
      <c r="AP8" s="35"/>
      <c r="AQ8" s="46"/>
    </row>
    <row r="9" spans="1:43" ht="45" customHeight="1">
      <c r="A9" s="69">
        <v>5</v>
      </c>
      <c r="B9" s="3" t="s">
        <v>43</v>
      </c>
      <c r="C9" s="70">
        <v>10000</v>
      </c>
      <c r="D9" s="70">
        <v>10000</v>
      </c>
      <c r="E9" s="70">
        <v>1718.45</v>
      </c>
      <c r="F9" s="70">
        <v>1718.45</v>
      </c>
      <c r="G9" s="70">
        <v>65632</v>
      </c>
      <c r="H9" s="70">
        <v>0</v>
      </c>
      <c r="I9" s="70">
        <v>8441376.64</v>
      </c>
      <c r="J9" s="70">
        <v>8441376.64</v>
      </c>
      <c r="K9" s="70">
        <v>294084.7800000001</v>
      </c>
      <c r="L9" s="70">
        <v>121800.04200000004</v>
      </c>
      <c r="M9" s="70">
        <v>46713.19000000001</v>
      </c>
      <c r="N9" s="70">
        <v>20931.34650000001</v>
      </c>
      <c r="O9" s="70">
        <v>0</v>
      </c>
      <c r="P9" s="70">
        <v>0</v>
      </c>
      <c r="Q9" s="70">
        <v>12643611.75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16723</v>
      </c>
      <c r="AB9" s="70">
        <v>379.2008080581927</v>
      </c>
      <c r="AC9" s="70">
        <v>0</v>
      </c>
      <c r="AD9" s="70">
        <v>0</v>
      </c>
      <c r="AE9" s="70">
        <v>232816.38</v>
      </c>
      <c r="AF9" s="70">
        <v>229516.38</v>
      </c>
      <c r="AG9" s="70">
        <v>0</v>
      </c>
      <c r="AH9" s="70">
        <v>0</v>
      </c>
      <c r="AI9" s="70">
        <v>205.29</v>
      </c>
      <c r="AJ9" s="70">
        <v>205.29</v>
      </c>
      <c r="AK9" s="70">
        <v>0</v>
      </c>
      <c r="AL9" s="70">
        <v>0</v>
      </c>
      <c r="AM9" s="71">
        <f t="shared" si="0"/>
        <v>21752881.479999997</v>
      </c>
      <c r="AN9" s="71">
        <f t="shared" si="0"/>
        <v>8825927.349308057</v>
      </c>
      <c r="AP9" s="35"/>
      <c r="AQ9" s="46"/>
    </row>
    <row r="10" spans="1:43" ht="45" customHeight="1">
      <c r="A10" s="69">
        <v>6</v>
      </c>
      <c r="B10" s="3" t="s">
        <v>44</v>
      </c>
      <c r="C10" s="70">
        <v>0</v>
      </c>
      <c r="D10" s="70">
        <v>0</v>
      </c>
      <c r="E10" s="70">
        <v>0</v>
      </c>
      <c r="F10" s="70">
        <v>0</v>
      </c>
      <c r="G10" s="70">
        <v>2396.34</v>
      </c>
      <c r="H10" s="70">
        <v>2396.34</v>
      </c>
      <c r="I10" s="70">
        <v>8435063.7</v>
      </c>
      <c r="J10" s="70">
        <v>8435063.7</v>
      </c>
      <c r="K10" s="70">
        <v>573135.44</v>
      </c>
      <c r="L10" s="70">
        <v>573135.44</v>
      </c>
      <c r="M10" s="70">
        <v>97648.48</v>
      </c>
      <c r="N10" s="70">
        <v>97648.48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3116.22</v>
      </c>
      <c r="Z10" s="70">
        <v>3116.22</v>
      </c>
      <c r="AA10" s="70">
        <v>98493.79999999996</v>
      </c>
      <c r="AB10" s="70">
        <v>13438.630000000005</v>
      </c>
      <c r="AC10" s="70">
        <v>0</v>
      </c>
      <c r="AD10" s="70">
        <v>0</v>
      </c>
      <c r="AE10" s="70">
        <v>1015621</v>
      </c>
      <c r="AF10" s="70">
        <v>270368.9700000001</v>
      </c>
      <c r="AG10" s="70">
        <v>0</v>
      </c>
      <c r="AH10" s="70">
        <v>0</v>
      </c>
      <c r="AI10" s="70">
        <v>1451.8000000000002</v>
      </c>
      <c r="AJ10" s="70">
        <v>1451.8000000000002</v>
      </c>
      <c r="AK10" s="70">
        <v>0</v>
      </c>
      <c r="AL10" s="70">
        <v>0</v>
      </c>
      <c r="AM10" s="71">
        <f t="shared" si="0"/>
        <v>10226926.780000001</v>
      </c>
      <c r="AN10" s="71">
        <f t="shared" si="0"/>
        <v>9396619.580000002</v>
      </c>
      <c r="AP10" s="35"/>
      <c r="AQ10" s="46"/>
    </row>
    <row r="11" spans="1:43" ht="45" customHeight="1">
      <c r="A11" s="69">
        <v>7</v>
      </c>
      <c r="B11" s="3" t="s">
        <v>58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8464.029999999999</v>
      </c>
      <c r="J11" s="70">
        <v>8464.029999999999</v>
      </c>
      <c r="K11" s="70">
        <v>3987</v>
      </c>
      <c r="L11" s="70">
        <v>3987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1">
        <f t="shared" si="0"/>
        <v>12451.029999999999</v>
      </c>
      <c r="AN11" s="71">
        <f t="shared" si="0"/>
        <v>12451.029999999999</v>
      </c>
      <c r="AP11" s="35"/>
      <c r="AQ11" s="46"/>
    </row>
    <row r="12" spans="1:43" ht="45" customHeight="1">
      <c r="A12" s="69">
        <v>8</v>
      </c>
      <c r="B12" s="3" t="s">
        <v>45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3288186.5500000003</v>
      </c>
      <c r="J12" s="70">
        <v>3288186.5500000003</v>
      </c>
      <c r="K12" s="70">
        <v>7398.86</v>
      </c>
      <c r="L12" s="70">
        <v>2959.54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1">
        <f t="shared" si="0"/>
        <v>3295585.41</v>
      </c>
      <c r="AN12" s="71">
        <f t="shared" si="0"/>
        <v>3291146.0900000003</v>
      </c>
      <c r="AP12" s="35"/>
      <c r="AQ12" s="46"/>
    </row>
    <row r="13" spans="1:43" ht="45" customHeight="1">
      <c r="A13" s="69">
        <v>9</v>
      </c>
      <c r="B13" s="3" t="s">
        <v>47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1920504.03</v>
      </c>
      <c r="J13" s="70">
        <v>1920504.03</v>
      </c>
      <c r="K13" s="70">
        <v>58154.93</v>
      </c>
      <c r="L13" s="70">
        <v>58154.93</v>
      </c>
      <c r="M13" s="70">
        <v>2500</v>
      </c>
      <c r="N13" s="70">
        <v>2500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6812.78</v>
      </c>
      <c r="AB13" s="70">
        <v>6812.78</v>
      </c>
      <c r="AC13" s="70">
        <v>0</v>
      </c>
      <c r="AD13" s="70">
        <v>0</v>
      </c>
      <c r="AE13" s="70">
        <v>1541893.46</v>
      </c>
      <c r="AF13" s="70">
        <v>1158082.78</v>
      </c>
      <c r="AG13" s="70">
        <v>0</v>
      </c>
      <c r="AH13" s="70">
        <v>0</v>
      </c>
      <c r="AI13" s="70">
        <v>3158.65</v>
      </c>
      <c r="AJ13" s="70">
        <v>3158.65</v>
      </c>
      <c r="AK13" s="70">
        <v>0</v>
      </c>
      <c r="AL13" s="70">
        <v>0</v>
      </c>
      <c r="AM13" s="71">
        <f t="shared" si="0"/>
        <v>3533023.85</v>
      </c>
      <c r="AN13" s="71">
        <f t="shared" si="0"/>
        <v>3149213.17</v>
      </c>
      <c r="AP13" s="35"/>
      <c r="AQ13" s="46"/>
    </row>
    <row r="14" spans="1:43" ht="45" customHeight="1">
      <c r="A14" s="69">
        <v>10</v>
      </c>
      <c r="B14" s="3" t="s">
        <v>48</v>
      </c>
      <c r="C14" s="70">
        <v>21000</v>
      </c>
      <c r="D14" s="70">
        <v>21000</v>
      </c>
      <c r="E14" s="70">
        <v>0</v>
      </c>
      <c r="F14" s="70">
        <v>0</v>
      </c>
      <c r="G14" s="70">
        <v>0</v>
      </c>
      <c r="H14" s="70">
        <v>0</v>
      </c>
      <c r="I14" s="70">
        <v>2126220.42</v>
      </c>
      <c r="J14" s="70">
        <v>2126220.42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1">
        <f t="shared" si="0"/>
        <v>2147220.42</v>
      </c>
      <c r="AN14" s="71">
        <f t="shared" si="0"/>
        <v>2147220.42</v>
      </c>
      <c r="AP14" s="35"/>
      <c r="AQ14" s="46"/>
    </row>
    <row r="15" spans="1:43" ht="45" customHeight="1">
      <c r="A15" s="69">
        <v>11</v>
      </c>
      <c r="B15" s="3" t="s">
        <v>49</v>
      </c>
      <c r="C15" s="70">
        <v>3690.56</v>
      </c>
      <c r="D15" s="70">
        <v>3690.56</v>
      </c>
      <c r="E15" s="70">
        <v>0</v>
      </c>
      <c r="F15" s="70">
        <v>0</v>
      </c>
      <c r="G15" s="70">
        <v>0</v>
      </c>
      <c r="H15" s="70">
        <v>0</v>
      </c>
      <c r="I15" s="70">
        <v>921503</v>
      </c>
      <c r="J15" s="70">
        <v>716184.58</v>
      </c>
      <c r="K15" s="70">
        <v>88843.60922000001</v>
      </c>
      <c r="L15" s="70">
        <v>44465.45028500002</v>
      </c>
      <c r="M15" s="70">
        <v>372.93</v>
      </c>
      <c r="N15" s="70">
        <v>93.23000000000002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1657240.42</v>
      </c>
      <c r="AF15" s="70">
        <v>1657240.42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1">
        <f t="shared" si="0"/>
        <v>2671650.51922</v>
      </c>
      <c r="AN15" s="71">
        <f t="shared" si="0"/>
        <v>2421674.240285</v>
      </c>
      <c r="AP15" s="35"/>
      <c r="AQ15" s="46"/>
    </row>
    <row r="16" spans="1:43" ht="45" customHeight="1">
      <c r="A16" s="69">
        <v>12</v>
      </c>
      <c r="B16" s="3" t="s">
        <v>50</v>
      </c>
      <c r="C16" s="70">
        <v>3000</v>
      </c>
      <c r="D16" s="70">
        <v>3000</v>
      </c>
      <c r="E16" s="70">
        <v>0</v>
      </c>
      <c r="F16" s="70">
        <v>0</v>
      </c>
      <c r="G16" s="70">
        <v>17134</v>
      </c>
      <c r="H16" s="70">
        <v>5140.200000000001</v>
      </c>
      <c r="I16" s="70">
        <v>425810.65</v>
      </c>
      <c r="J16" s="70">
        <v>425810.65</v>
      </c>
      <c r="K16" s="70">
        <v>361416.38</v>
      </c>
      <c r="L16" s="70">
        <v>108430.332</v>
      </c>
      <c r="M16" s="70">
        <v>47003.75</v>
      </c>
      <c r="N16" s="70">
        <v>14101.14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400.01</v>
      </c>
      <c r="Z16" s="70">
        <v>120</v>
      </c>
      <c r="AA16" s="70">
        <v>1023.61</v>
      </c>
      <c r="AB16" s="70">
        <v>307.09000000000003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1">
        <f t="shared" si="0"/>
        <v>855788.4</v>
      </c>
      <c r="AN16" s="71">
        <f t="shared" si="0"/>
        <v>556909.412</v>
      </c>
      <c r="AP16" s="35"/>
      <c r="AQ16" s="46"/>
    </row>
    <row r="17" spans="1:43" ht="45" customHeight="1">
      <c r="A17" s="69">
        <v>13</v>
      </c>
      <c r="B17" s="3" t="s">
        <v>59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933624.25</v>
      </c>
      <c r="J17" s="70">
        <v>933624.25</v>
      </c>
      <c r="K17" s="70">
        <v>390</v>
      </c>
      <c r="L17" s="70">
        <v>390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1">
        <f t="shared" si="0"/>
        <v>934014.25</v>
      </c>
      <c r="AN17" s="71">
        <f t="shared" si="0"/>
        <v>934014.25</v>
      </c>
      <c r="AP17" s="35"/>
      <c r="AQ17" s="46"/>
    </row>
    <row r="18" spans="1:43" ht="45" customHeight="1">
      <c r="A18" s="69">
        <v>14</v>
      </c>
      <c r="B18" s="3" t="s">
        <v>53</v>
      </c>
      <c r="C18" s="70">
        <v>0</v>
      </c>
      <c r="D18" s="70">
        <v>0</v>
      </c>
      <c r="E18" s="70">
        <v>0</v>
      </c>
      <c r="F18" s="70">
        <v>0</v>
      </c>
      <c r="G18" s="70">
        <v>1925</v>
      </c>
      <c r="H18" s="70">
        <v>1925</v>
      </c>
      <c r="I18" s="70">
        <v>0</v>
      </c>
      <c r="J18" s="70">
        <v>0</v>
      </c>
      <c r="K18" s="70">
        <v>58606</v>
      </c>
      <c r="L18" s="70">
        <v>58606</v>
      </c>
      <c r="M18" s="70">
        <v>12527</v>
      </c>
      <c r="N18" s="70">
        <v>12527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140446.3</v>
      </c>
      <c r="AF18" s="70">
        <v>140446.3</v>
      </c>
      <c r="AG18" s="70">
        <v>0</v>
      </c>
      <c r="AH18" s="70">
        <v>0</v>
      </c>
      <c r="AI18" s="70">
        <v>2186</v>
      </c>
      <c r="AJ18" s="70">
        <v>2186</v>
      </c>
      <c r="AK18" s="70">
        <v>0</v>
      </c>
      <c r="AL18" s="70">
        <v>0</v>
      </c>
      <c r="AM18" s="71">
        <f t="shared" si="0"/>
        <v>215690.3</v>
      </c>
      <c r="AN18" s="71">
        <f t="shared" si="0"/>
        <v>215690.3</v>
      </c>
      <c r="AP18" s="35"/>
      <c r="AQ18" s="46"/>
    </row>
    <row r="19" spans="1:43" ht="45" customHeight="1">
      <c r="A19" s="69">
        <v>15</v>
      </c>
      <c r="B19" s="3" t="s">
        <v>52</v>
      </c>
      <c r="C19" s="70">
        <v>0</v>
      </c>
      <c r="D19" s="70">
        <v>0</v>
      </c>
      <c r="E19" s="70">
        <v>130575.001024</v>
      </c>
      <c r="F19" s="70">
        <v>130575.001024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1352.7</v>
      </c>
      <c r="AD19" s="70">
        <v>1352.7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1">
        <f t="shared" si="0"/>
        <v>131927.701024</v>
      </c>
      <c r="AN19" s="71">
        <f t="shared" si="0"/>
        <v>131927.701024</v>
      </c>
      <c r="AP19" s="35"/>
      <c r="AQ19" s="46"/>
    </row>
    <row r="20" spans="1:43" ht="45" customHeight="1">
      <c r="A20" s="69">
        <v>16</v>
      </c>
      <c r="B20" s="3" t="s">
        <v>51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897260</v>
      </c>
      <c r="J20" s="70">
        <v>897260</v>
      </c>
      <c r="K20" s="70">
        <v>233673</v>
      </c>
      <c r="L20" s="70">
        <v>116836.5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1">
        <f t="shared" si="0"/>
        <v>1130933</v>
      </c>
      <c r="AN20" s="71">
        <f t="shared" si="0"/>
        <v>1014096.5</v>
      </c>
      <c r="AP20" s="35"/>
      <c r="AQ20" s="46"/>
    </row>
    <row r="21" spans="1:40" ht="15">
      <c r="A21" s="16"/>
      <c r="B21" s="39" t="s">
        <v>27</v>
      </c>
      <c r="C21" s="2">
        <f aca="true" t="shared" si="1" ref="C21:AN21">SUM(C5:C20)</f>
        <v>1362443.27</v>
      </c>
      <c r="D21" s="2">
        <f t="shared" si="1"/>
        <v>430163.18</v>
      </c>
      <c r="E21" s="2">
        <f t="shared" si="1"/>
        <v>247237.591024</v>
      </c>
      <c r="F21" s="2">
        <f t="shared" si="1"/>
        <v>247237.591024</v>
      </c>
      <c r="G21" s="2">
        <f t="shared" si="1"/>
        <v>221930.18</v>
      </c>
      <c r="H21" s="2">
        <f t="shared" si="1"/>
        <v>105017.09999999999</v>
      </c>
      <c r="I21" s="2">
        <f t="shared" si="1"/>
        <v>87040404.27734907</v>
      </c>
      <c r="J21" s="2">
        <f t="shared" si="1"/>
        <v>86605858.85734907</v>
      </c>
      <c r="K21" s="2">
        <f t="shared" si="1"/>
        <v>6821525.223420002</v>
      </c>
      <c r="L21" s="2">
        <f t="shared" si="1"/>
        <v>5898818.584412001</v>
      </c>
      <c r="M21" s="2">
        <f t="shared" si="1"/>
        <v>828802.7000000001</v>
      </c>
      <c r="N21" s="2">
        <f t="shared" si="1"/>
        <v>756517.9265</v>
      </c>
      <c r="O21" s="2">
        <f t="shared" si="1"/>
        <v>0</v>
      </c>
      <c r="P21" s="2">
        <f t="shared" si="1"/>
        <v>0</v>
      </c>
      <c r="Q21" s="2">
        <f t="shared" si="1"/>
        <v>12643611.75</v>
      </c>
      <c r="R21" s="2">
        <f t="shared" si="1"/>
        <v>0</v>
      </c>
      <c r="S21" s="2">
        <f t="shared" si="1"/>
        <v>0</v>
      </c>
      <c r="T21" s="2">
        <f t="shared" si="1"/>
        <v>0</v>
      </c>
      <c r="U21" s="2">
        <f t="shared" si="1"/>
        <v>0</v>
      </c>
      <c r="V21" s="2">
        <f t="shared" si="1"/>
        <v>0</v>
      </c>
      <c r="W21" s="2">
        <f t="shared" si="1"/>
        <v>0</v>
      </c>
      <c r="X21" s="2">
        <f t="shared" si="1"/>
        <v>0</v>
      </c>
      <c r="Y21" s="2">
        <f t="shared" si="1"/>
        <v>132634.36</v>
      </c>
      <c r="Z21" s="2">
        <f t="shared" si="1"/>
        <v>132354.34999999998</v>
      </c>
      <c r="AA21" s="2">
        <f t="shared" si="1"/>
        <v>661994.15</v>
      </c>
      <c r="AB21" s="2">
        <f t="shared" si="1"/>
        <v>226023.86080805832</v>
      </c>
      <c r="AC21" s="2">
        <f t="shared" si="1"/>
        <v>1352.7</v>
      </c>
      <c r="AD21" s="2">
        <f t="shared" si="1"/>
        <v>1352.7</v>
      </c>
      <c r="AE21" s="2">
        <f t="shared" si="1"/>
        <v>6867013.6899999995</v>
      </c>
      <c r="AF21" s="2">
        <f t="shared" si="1"/>
        <v>5357966.85</v>
      </c>
      <c r="AG21" s="2">
        <f t="shared" si="1"/>
        <v>0</v>
      </c>
      <c r="AH21" s="2">
        <f t="shared" si="1"/>
        <v>0</v>
      </c>
      <c r="AI21" s="2">
        <f t="shared" si="1"/>
        <v>12130.130000000003</v>
      </c>
      <c r="AJ21" s="2">
        <f t="shared" si="1"/>
        <v>10596.500000000002</v>
      </c>
      <c r="AK21" s="2">
        <f t="shared" si="1"/>
        <v>0</v>
      </c>
      <c r="AL21" s="2">
        <f t="shared" si="1"/>
        <v>0</v>
      </c>
      <c r="AM21" s="2">
        <f t="shared" si="1"/>
        <v>116841080.02179304</v>
      </c>
      <c r="AN21" s="2">
        <f t="shared" si="1"/>
        <v>99771907.50009312</v>
      </c>
    </row>
    <row r="22" spans="1:39" ht="15">
      <c r="A22" s="47"/>
      <c r="B22" s="43" t="s">
        <v>32</v>
      </c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17"/>
    </row>
    <row r="23" spans="1:42" ht="15" customHeight="1">
      <c r="A23" s="47"/>
      <c r="B23" s="88" t="s">
        <v>64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50"/>
      <c r="P23" s="50"/>
      <c r="Q23" s="50"/>
      <c r="R23" s="50"/>
      <c r="S23" s="50"/>
      <c r="T23" s="50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35"/>
      <c r="AN23" s="35"/>
      <c r="AP23" s="35"/>
    </row>
    <row r="24" spans="1:42" ht="15">
      <c r="A24" s="4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N24" s="17"/>
      <c r="AO24" s="35"/>
      <c r="AP24" s="35"/>
    </row>
    <row r="25" spans="2:42" ht="15">
      <c r="B25" s="44" t="s">
        <v>56</v>
      </c>
      <c r="AN25" s="35"/>
      <c r="AP25" s="35"/>
    </row>
    <row r="26" spans="2:42" ht="15">
      <c r="B26" s="44" t="s">
        <v>34</v>
      </c>
      <c r="AN26" s="35"/>
      <c r="AP26" s="35"/>
    </row>
    <row r="27" ht="15">
      <c r="AN27" s="35"/>
    </row>
    <row r="29" spans="3:40" ht="1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3:40" ht="1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2:40" ht="15">
      <c r="B31" s="6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3:40" ht="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3:40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3:40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3:40" ht="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3:40" ht="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3:40" ht="1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3:40" ht="1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3:40" ht="1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3:40" ht="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3:40" ht="1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3:40" ht="1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3:40" ht="1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3:40" ht="1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3:40" ht="1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3:40" ht="1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3:40" ht="1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3:40" ht="1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3:40" ht="1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3:40" ht="1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3:40" ht="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3:40" ht="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3:40" ht="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3:40" ht="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3:40" ht="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3:40" ht="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3:40" ht="1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3:40" ht="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3:40" ht="1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3:40" ht="1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3:40" ht="1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3:40" ht="1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3:40" ht="1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3:40" ht="1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3:40" ht="1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3:40" ht="1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3:40" ht="1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3:40" ht="1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3:40" ht="1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3:40" ht="1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3:40" ht="1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</sheetData>
  <sheetProtection/>
  <mergeCells count="22">
    <mergeCell ref="A3:A4"/>
    <mergeCell ref="B3:B4"/>
    <mergeCell ref="C3:D3"/>
    <mergeCell ref="E3:F3"/>
    <mergeCell ref="I3:J3"/>
    <mergeCell ref="K3:L3"/>
    <mergeCell ref="AM3:AN3"/>
    <mergeCell ref="Y3:Z3"/>
    <mergeCell ref="AA3:AB3"/>
    <mergeCell ref="AC3:AD3"/>
    <mergeCell ref="AE3:AF3"/>
    <mergeCell ref="B23:N24"/>
    <mergeCell ref="W3:X3"/>
    <mergeCell ref="U3:V3"/>
    <mergeCell ref="G3:H3"/>
    <mergeCell ref="M3:N3"/>
    <mergeCell ref="O3:P3"/>
    <mergeCell ref="Q3:R3"/>
    <mergeCell ref="S3:T3"/>
    <mergeCell ref="AG3:AH3"/>
    <mergeCell ref="AI3:AJ3"/>
    <mergeCell ref="AK3:AL3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D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4.421875" style="9" customWidth="1"/>
    <col min="2" max="2" width="56.28125" style="9" customWidth="1"/>
    <col min="3" max="3" width="13.00390625" style="9" customWidth="1"/>
    <col min="4" max="4" width="9.421875" style="9" bestFit="1" customWidth="1"/>
    <col min="5" max="16384" width="9.140625" style="9" customWidth="1"/>
  </cols>
  <sheetData>
    <row r="2" spans="1:4" ht="42" customHeight="1">
      <c r="A2" s="89" t="s">
        <v>69</v>
      </c>
      <c r="B2" s="89"/>
      <c r="C2" s="89"/>
      <c r="D2" s="89"/>
    </row>
    <row r="4" spans="1:4" ht="43.5" customHeight="1">
      <c r="A4" s="1" t="s">
        <v>0</v>
      </c>
      <c r="B4" s="58" t="s">
        <v>37</v>
      </c>
      <c r="C4" s="58" t="s">
        <v>28</v>
      </c>
      <c r="D4" s="58" t="s">
        <v>38</v>
      </c>
    </row>
    <row r="5" spans="1:4" ht="27" customHeight="1">
      <c r="A5" s="8">
        <v>1</v>
      </c>
      <c r="B5" s="55" t="s">
        <v>1</v>
      </c>
      <c r="C5" s="14">
        <f>HLOOKUP(B5,'Wr. Prem. &amp; Outw. Re Prem.'!$C$3:$AN$21,19,)</f>
        <v>7453581.054528807</v>
      </c>
      <c r="D5" s="15">
        <f>C5/$C$23</f>
        <v>0.03960683411873708</v>
      </c>
    </row>
    <row r="6" spans="1:4" ht="27" customHeight="1">
      <c r="A6" s="8">
        <v>2</v>
      </c>
      <c r="B6" s="55" t="s">
        <v>15</v>
      </c>
      <c r="C6" s="14">
        <f>HLOOKUP(B6,'Wr. Prem. &amp; Outw. Re Prem.'!$C$3:$AN$21,19,)</f>
        <v>1390300.4583714542</v>
      </c>
      <c r="D6" s="15">
        <f aca="true" t="shared" si="0" ref="D6:D19">C6/$C$23</f>
        <v>0.007387777663793498</v>
      </c>
    </row>
    <row r="7" spans="1:4" ht="27" customHeight="1">
      <c r="A7" s="8">
        <v>3</v>
      </c>
      <c r="B7" s="55" t="s">
        <v>2</v>
      </c>
      <c r="C7" s="14">
        <f>HLOOKUP(B7,'Wr. Prem. &amp; Outw. Re Prem.'!$C$3:$AN$21,19,)</f>
        <v>1684244.0157296371</v>
      </c>
      <c r="D7" s="15">
        <f t="shared" si="0"/>
        <v>0.008949734746085269</v>
      </c>
    </row>
    <row r="8" spans="1:4" ht="27" customHeight="1">
      <c r="A8" s="8">
        <v>4</v>
      </c>
      <c r="B8" s="55" t="s">
        <v>3</v>
      </c>
      <c r="C8" s="14">
        <f>HLOOKUP(B8,'Wr. Prem. &amp; Outw. Re Prem.'!$C$3:$AN$21,19,)</f>
        <v>120000242.38375719</v>
      </c>
      <c r="D8" s="15">
        <f t="shared" si="0"/>
        <v>0.63765720927042</v>
      </c>
    </row>
    <row r="9" spans="1:4" ht="38.25" customHeight="1">
      <c r="A9" s="8">
        <v>5</v>
      </c>
      <c r="B9" s="55" t="s">
        <v>4</v>
      </c>
      <c r="C9" s="14">
        <f>HLOOKUP(B9,'Wr. Prem. &amp; Outw. Re Prem.'!$C$3:$AN$21,19,)</f>
        <v>15090173.053704428</v>
      </c>
      <c r="D9" s="15">
        <f t="shared" si="0"/>
        <v>0.08018615167510117</v>
      </c>
    </row>
    <row r="10" spans="1:4" ht="27" customHeight="1">
      <c r="A10" s="8">
        <v>6</v>
      </c>
      <c r="B10" s="55" t="s">
        <v>5</v>
      </c>
      <c r="C10" s="14">
        <f>HLOOKUP(B10,'Wr. Prem. &amp; Outw. Re Prem.'!$C$3:$AN$21,19,)</f>
        <v>2137562.268669282</v>
      </c>
      <c r="D10" s="15">
        <f t="shared" si="0"/>
        <v>0.011358576981223643</v>
      </c>
    </row>
    <row r="11" spans="1:4" ht="27" customHeight="1">
      <c r="A11" s="8">
        <v>7</v>
      </c>
      <c r="B11" s="55" t="s">
        <v>6</v>
      </c>
      <c r="C11" s="14">
        <f>HLOOKUP(B11,'Wr. Prem. &amp; Outw. Re Prem.'!$C$3:$AN$21,19,)</f>
        <v>0</v>
      </c>
      <c r="D11" s="15">
        <f t="shared" si="0"/>
        <v>0</v>
      </c>
    </row>
    <row r="12" spans="1:4" ht="27" customHeight="1">
      <c r="A12" s="8">
        <v>8</v>
      </c>
      <c r="B12" s="55" t="s">
        <v>22</v>
      </c>
      <c r="C12" s="14">
        <f>HLOOKUP(B12,'Wr. Prem. &amp; Outw. Re Prem.'!$C$3:$AN$21,19,)</f>
        <v>2085377.2653335857</v>
      </c>
      <c r="D12" s="15">
        <f t="shared" si="0"/>
        <v>0.011081276344726663</v>
      </c>
    </row>
    <row r="13" spans="1:4" ht="27" customHeight="1">
      <c r="A13" s="8">
        <v>9</v>
      </c>
      <c r="B13" s="55" t="s">
        <v>16</v>
      </c>
      <c r="C13" s="14">
        <f>HLOOKUP(B13,'Wr. Prem. &amp; Outw. Re Prem.'!$C$3:$AN$21,19,)</f>
        <v>1078660.7166697592</v>
      </c>
      <c r="D13" s="15">
        <f t="shared" si="0"/>
        <v>0.005731786608744136</v>
      </c>
    </row>
    <row r="14" spans="1:4" ht="27" customHeight="1">
      <c r="A14" s="8">
        <v>10</v>
      </c>
      <c r="B14" s="55" t="s">
        <v>24</v>
      </c>
      <c r="C14" s="14">
        <f>HLOOKUP(B14,'Wr. Prem. &amp; Outw. Re Prem.'!$C$3:$AN$21,19,)</f>
        <v>112464.612736</v>
      </c>
      <c r="D14" s="15">
        <f t="shared" si="0"/>
        <v>0.0005976143853908017</v>
      </c>
    </row>
    <row r="15" spans="1:4" ht="27" customHeight="1">
      <c r="A15" s="8">
        <v>11</v>
      </c>
      <c r="B15" s="55" t="s">
        <v>17</v>
      </c>
      <c r="C15" s="14">
        <f>HLOOKUP(B15,'Wr. Prem. &amp; Outw. Re Prem.'!$C$3:$AN$21,19,)</f>
        <v>0</v>
      </c>
      <c r="D15" s="15">
        <f t="shared" si="0"/>
        <v>0</v>
      </c>
    </row>
    <row r="16" spans="1:4" ht="27" customHeight="1">
      <c r="A16" s="8">
        <v>12</v>
      </c>
      <c r="B16" s="55" t="s">
        <v>7</v>
      </c>
      <c r="C16" s="14">
        <f>HLOOKUP(B16,'Wr. Prem. &amp; Outw. Re Prem.'!$C$3:$AN$21,19,)</f>
        <v>1393973.1195521338</v>
      </c>
      <c r="D16" s="15">
        <f t="shared" si="0"/>
        <v>0.007407293448366489</v>
      </c>
    </row>
    <row r="17" spans="1:4" ht="27" customHeight="1">
      <c r="A17" s="8">
        <v>13</v>
      </c>
      <c r="B17" s="55" t="s">
        <v>8</v>
      </c>
      <c r="C17" s="14">
        <f>HLOOKUP(B17,'Wr. Prem. &amp; Outw. Re Prem.'!$C$3:$AN$21,19,)</f>
        <v>25180751.5729935</v>
      </c>
      <c r="D17" s="15">
        <f t="shared" si="0"/>
        <v>0.13380546119246964</v>
      </c>
    </row>
    <row r="18" spans="1:4" ht="27" customHeight="1">
      <c r="A18" s="8">
        <v>14</v>
      </c>
      <c r="B18" s="55" t="s">
        <v>9</v>
      </c>
      <c r="C18" s="14">
        <f>HLOOKUP(B18,'Wr. Prem. &amp; Outw. Re Prem.'!$C$3:$AN$21,19,)</f>
        <v>716425.069399</v>
      </c>
      <c r="D18" s="15">
        <f t="shared" si="0"/>
        <v>0.003806939063867831</v>
      </c>
    </row>
    <row r="19" spans="1:4" ht="27" customHeight="1">
      <c r="A19" s="8">
        <v>15</v>
      </c>
      <c r="B19" s="55" t="s">
        <v>10</v>
      </c>
      <c r="C19" s="14">
        <f>HLOOKUP(B19,'Wr. Prem. &amp; Outw. Re Prem.'!$C$3:$AN$21,19,)</f>
        <v>5507066.450027347</v>
      </c>
      <c r="D19" s="15">
        <f t="shared" si="0"/>
        <v>0.029263446090059878</v>
      </c>
    </row>
    <row r="20" spans="1:4" ht="27" customHeight="1">
      <c r="A20" s="8">
        <v>16</v>
      </c>
      <c r="B20" s="55" t="s">
        <v>11</v>
      </c>
      <c r="C20" s="14">
        <f>HLOOKUP(B20,'Wr. Prem. &amp; Outw. Re Prem.'!$C$3:$AN$21,19,)</f>
        <v>880846.68</v>
      </c>
      <c r="D20" s="15">
        <f>C20/$C$23</f>
        <v>0.004680642510434975</v>
      </c>
    </row>
    <row r="21" spans="1:4" ht="27" customHeight="1">
      <c r="A21" s="8">
        <v>17</v>
      </c>
      <c r="B21" s="55" t="s">
        <v>12</v>
      </c>
      <c r="C21" s="14">
        <f>HLOOKUP(B21,'Wr. Prem. &amp; Outw. Re Prem.'!$C$3:$AN$21,19,)</f>
        <v>3477597.610286779</v>
      </c>
      <c r="D21" s="15">
        <f>C21/$C$23</f>
        <v>0.018479255900578948</v>
      </c>
    </row>
    <row r="22" spans="1:4" ht="27" customHeight="1">
      <c r="A22" s="8">
        <v>18</v>
      </c>
      <c r="B22" s="55" t="s">
        <v>13</v>
      </c>
      <c r="C22" s="14">
        <f>HLOOKUP(B22,'Wr. Prem. &amp; Outw. Re Prem.'!$C$3:$AN$21,19,)</f>
        <v>0</v>
      </c>
      <c r="D22" s="15">
        <f>C22/$C$23</f>
        <v>0</v>
      </c>
    </row>
    <row r="23" spans="1:4" ht="27" customHeight="1">
      <c r="A23" s="56"/>
      <c r="B23" s="57" t="s">
        <v>27</v>
      </c>
      <c r="C23" s="6">
        <f>SUM(C5:C22)</f>
        <v>188189266.3317589</v>
      </c>
      <c r="D23" s="7">
        <f>SUM(D5:D22)</f>
        <v>1</v>
      </c>
    </row>
    <row r="25" ht="15">
      <c r="C25" s="11"/>
    </row>
    <row r="26" ht="15">
      <c r="C26" s="1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Q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421875" style="33" customWidth="1"/>
    <col min="2" max="2" width="25.00390625" style="9" customWidth="1"/>
    <col min="3" max="6" width="11.57421875" style="9" customWidth="1"/>
    <col min="7" max="7" width="12.28125" style="9" customWidth="1"/>
    <col min="8" max="38" width="11.57421875" style="9" customWidth="1"/>
    <col min="39" max="39" width="13.140625" style="9" customWidth="1"/>
    <col min="40" max="40" width="11.57421875" style="9" customWidth="1"/>
    <col min="41" max="16384" width="9.140625" style="9" customWidth="1"/>
  </cols>
  <sheetData>
    <row r="1" spans="1:15" s="33" customFormat="1" ht="27.75" customHeight="1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37" s="60" customFormat="1" ht="15">
      <c r="A2" s="29" t="s">
        <v>57</v>
      </c>
      <c r="C2" s="61"/>
      <c r="E2" s="61"/>
      <c r="G2" s="61"/>
      <c r="I2" s="61"/>
      <c r="K2" s="61"/>
      <c r="M2" s="61"/>
      <c r="O2" s="61"/>
      <c r="Q2" s="61"/>
      <c r="S2" s="61"/>
      <c r="U2" s="61"/>
      <c r="W2" s="61"/>
      <c r="Y2" s="61"/>
      <c r="AA2" s="61"/>
      <c r="AC2" s="61"/>
      <c r="AE2" s="61"/>
      <c r="AG2" s="61"/>
      <c r="AI2" s="61"/>
      <c r="AK2" s="61"/>
    </row>
    <row r="3" spans="1:40" s="29" customFormat="1" ht="89.25" customHeight="1">
      <c r="A3" s="82" t="s">
        <v>25</v>
      </c>
      <c r="B3" s="84" t="s">
        <v>26</v>
      </c>
      <c r="C3" s="86" t="s">
        <v>1</v>
      </c>
      <c r="D3" s="86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5" t="s">
        <v>8</v>
      </c>
      <c r="AB3" s="76"/>
      <c r="AC3" s="75" t="s">
        <v>9</v>
      </c>
      <c r="AD3" s="76"/>
      <c r="AE3" s="75" t="s">
        <v>10</v>
      </c>
      <c r="AF3" s="76"/>
      <c r="AG3" s="77" t="s">
        <v>11</v>
      </c>
      <c r="AH3" s="78"/>
      <c r="AI3" s="73" t="s">
        <v>12</v>
      </c>
      <c r="AJ3" s="74"/>
      <c r="AK3" s="73" t="s">
        <v>13</v>
      </c>
      <c r="AL3" s="74"/>
      <c r="AM3" s="79" t="s">
        <v>27</v>
      </c>
      <c r="AN3" s="80"/>
    </row>
    <row r="4" spans="1:40" s="29" customFormat="1" ht="24">
      <c r="A4" s="83"/>
      <c r="B4" s="85"/>
      <c r="C4" s="38" t="s">
        <v>28</v>
      </c>
      <c r="D4" s="38" t="s">
        <v>29</v>
      </c>
      <c r="E4" s="38" t="s">
        <v>28</v>
      </c>
      <c r="F4" s="38" t="s">
        <v>29</v>
      </c>
      <c r="G4" s="38" t="s">
        <v>28</v>
      </c>
      <c r="H4" s="38" t="s">
        <v>29</v>
      </c>
      <c r="I4" s="38" t="s">
        <v>28</v>
      </c>
      <c r="J4" s="38" t="s">
        <v>29</v>
      </c>
      <c r="K4" s="38" t="s">
        <v>28</v>
      </c>
      <c r="L4" s="38" t="s">
        <v>29</v>
      </c>
      <c r="M4" s="38" t="s">
        <v>28</v>
      </c>
      <c r="N4" s="38" t="s">
        <v>29</v>
      </c>
      <c r="O4" s="38" t="s">
        <v>28</v>
      </c>
      <c r="P4" s="38" t="s">
        <v>29</v>
      </c>
      <c r="Q4" s="38" t="s">
        <v>28</v>
      </c>
      <c r="R4" s="38" t="s">
        <v>29</v>
      </c>
      <c r="S4" s="38" t="s">
        <v>28</v>
      </c>
      <c r="T4" s="38" t="s">
        <v>29</v>
      </c>
      <c r="U4" s="38" t="s">
        <v>28</v>
      </c>
      <c r="V4" s="38" t="s">
        <v>29</v>
      </c>
      <c r="W4" s="38" t="s">
        <v>28</v>
      </c>
      <c r="X4" s="38" t="s">
        <v>29</v>
      </c>
      <c r="Y4" s="38" t="s">
        <v>28</v>
      </c>
      <c r="Z4" s="38" t="s">
        <v>29</v>
      </c>
      <c r="AA4" s="38" t="s">
        <v>28</v>
      </c>
      <c r="AB4" s="38" t="s">
        <v>29</v>
      </c>
      <c r="AC4" s="38" t="s">
        <v>28</v>
      </c>
      <c r="AD4" s="38" t="s">
        <v>29</v>
      </c>
      <c r="AE4" s="38" t="s">
        <v>28</v>
      </c>
      <c r="AF4" s="38" t="s">
        <v>29</v>
      </c>
      <c r="AG4" s="38" t="s">
        <v>28</v>
      </c>
      <c r="AH4" s="38" t="s">
        <v>29</v>
      </c>
      <c r="AI4" s="38" t="s">
        <v>28</v>
      </c>
      <c r="AJ4" s="38" t="s">
        <v>29</v>
      </c>
      <c r="AK4" s="38" t="s">
        <v>28</v>
      </c>
      <c r="AL4" s="38" t="s">
        <v>29</v>
      </c>
      <c r="AM4" s="38" t="s">
        <v>28</v>
      </c>
      <c r="AN4" s="38" t="s">
        <v>29</v>
      </c>
    </row>
    <row r="5" spans="1:40" ht="43.5" customHeight="1">
      <c r="A5" s="69">
        <v>1</v>
      </c>
      <c r="B5" s="3" t="s">
        <v>50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315720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Y5" s="72">
        <v>0</v>
      </c>
      <c r="Z5" s="72">
        <v>0</v>
      </c>
      <c r="AA5" s="72">
        <v>0</v>
      </c>
      <c r="AB5" s="72">
        <v>0</v>
      </c>
      <c r="AC5" s="72">
        <v>0</v>
      </c>
      <c r="AD5" s="72">
        <v>0</v>
      </c>
      <c r="AE5" s="72">
        <v>0</v>
      </c>
      <c r="AF5" s="72">
        <v>0</v>
      </c>
      <c r="AG5" s="72">
        <v>0</v>
      </c>
      <c r="AH5" s="72">
        <v>0</v>
      </c>
      <c r="AI5" s="72">
        <v>0</v>
      </c>
      <c r="AJ5" s="72">
        <v>0</v>
      </c>
      <c r="AK5" s="72">
        <v>0</v>
      </c>
      <c r="AL5" s="72">
        <v>0</v>
      </c>
      <c r="AM5" s="71">
        <f>C5+E5+G5+I5+K5+M5+O5+Q5+S5+U5+W5+Y5+AA5+AC5+AE5+AG5+AI5+AK5</f>
        <v>315720</v>
      </c>
      <c r="AN5" s="71">
        <f>D5+F5+H5+J5+L5+N5+P5+R5+T5+V5+X5+Z5+AB5+AD5+AF5+AH5+AJ5+AL5</f>
        <v>0</v>
      </c>
    </row>
    <row r="6" spans="1:40" ht="43.5" customHeight="1">
      <c r="A6" s="69">
        <v>2</v>
      </c>
      <c r="B6" s="3" t="s">
        <v>52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150326.55118</v>
      </c>
      <c r="AD6" s="72">
        <v>150326.55118</v>
      </c>
      <c r="AE6" s="72">
        <v>0</v>
      </c>
      <c r="AF6" s="72">
        <v>0</v>
      </c>
      <c r="AG6" s="72">
        <v>0</v>
      </c>
      <c r="AH6" s="72">
        <v>0</v>
      </c>
      <c r="AI6" s="72">
        <v>8296.02</v>
      </c>
      <c r="AJ6" s="72">
        <v>331.8408</v>
      </c>
      <c r="AK6" s="72">
        <v>0</v>
      </c>
      <c r="AL6" s="72">
        <v>0</v>
      </c>
      <c r="AM6" s="71">
        <f>C6+E6+G6+I6+K6+M6+O6+Q6+S6+U6+W6+Y6+AA6+AC6+AE6+AG6+AI6+AK6</f>
        <v>158622.57118</v>
      </c>
      <c r="AN6" s="71">
        <f>D6+F6+H6+J6+L6+N6+P6+R6+T6+V6+X6+Z6+AB6+AD6+AF6+AH6+AJ6+AL6</f>
        <v>150658.39198000001</v>
      </c>
    </row>
    <row r="7" spans="1:40" ht="43.5" customHeight="1">
      <c r="A7" s="69">
        <v>3</v>
      </c>
      <c r="B7" s="3" t="s">
        <v>44</v>
      </c>
      <c r="C7" s="72">
        <v>0</v>
      </c>
      <c r="D7" s="72">
        <v>0</v>
      </c>
      <c r="E7" s="72">
        <v>230.5</v>
      </c>
      <c r="F7" s="72">
        <v>0</v>
      </c>
      <c r="G7" s="72">
        <v>10242.54</v>
      </c>
      <c r="H7" s="72">
        <v>0</v>
      </c>
      <c r="I7" s="72">
        <v>0</v>
      </c>
      <c r="J7" s="72">
        <v>0</v>
      </c>
      <c r="K7" s="72">
        <v>10300.8</v>
      </c>
      <c r="L7" s="72">
        <v>0</v>
      </c>
      <c r="M7" s="72">
        <v>1126.47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8779.32</v>
      </c>
      <c r="T7" s="72">
        <v>4322.7</v>
      </c>
      <c r="U7" s="72">
        <v>0</v>
      </c>
      <c r="V7" s="72">
        <v>0</v>
      </c>
      <c r="W7" s="72">
        <v>0</v>
      </c>
      <c r="X7" s="72">
        <v>0</v>
      </c>
      <c r="Y7" s="72">
        <v>3959.48</v>
      </c>
      <c r="Z7" s="72">
        <v>1882.1</v>
      </c>
      <c r="AA7" s="72">
        <v>39349.98</v>
      </c>
      <c r="AB7" s="72">
        <v>31054.73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1">
        <f aca="true" t="shared" si="0" ref="AM7:AN20">C7+E7+G7+I7+K7+M7+O7+Q7+S7+U7+W7+Y7+AA7+AC7+AE7+AG7+AI7+AK7</f>
        <v>73989.09</v>
      </c>
      <c r="AN7" s="71">
        <f t="shared" si="0"/>
        <v>37259.53</v>
      </c>
    </row>
    <row r="8" spans="1:40" ht="43.5" customHeight="1">
      <c r="A8" s="69">
        <v>4</v>
      </c>
      <c r="B8" s="3" t="s">
        <v>41</v>
      </c>
      <c r="C8" s="72">
        <v>0</v>
      </c>
      <c r="D8" s="72">
        <v>0</v>
      </c>
      <c r="E8" s="72">
        <v>8617.589999999993</v>
      </c>
      <c r="F8" s="72">
        <v>3554.7558750000044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1">
        <f>C8+E8+G8+I8+K8+M8+O8+Q8+S8+U8+W8+Y8+AA8+AC8+AE8+AG8+AI8+AK8</f>
        <v>8617.589999999993</v>
      </c>
      <c r="AN8" s="71">
        <f>D8+F8+H8+J8+L8+N8+P8+R8+T8+V8+X8+Z8+AB8+AD8+AF8+AH8+AJ8+AL8</f>
        <v>3554.7558750000044</v>
      </c>
    </row>
    <row r="9" spans="1:40" ht="43.5" customHeight="1">
      <c r="A9" s="69">
        <v>5</v>
      </c>
      <c r="B9" s="3" t="s">
        <v>48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1">
        <f t="shared" si="0"/>
        <v>0</v>
      </c>
      <c r="AN9" s="71">
        <f t="shared" si="0"/>
        <v>0</v>
      </c>
    </row>
    <row r="10" spans="1:40" ht="43.5" customHeight="1">
      <c r="A10" s="69">
        <v>6</v>
      </c>
      <c r="B10" s="3" t="s">
        <v>43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1">
        <f t="shared" si="0"/>
        <v>0</v>
      </c>
      <c r="AN10" s="71">
        <f t="shared" si="0"/>
        <v>0</v>
      </c>
    </row>
    <row r="11" spans="1:40" ht="43.5" customHeight="1">
      <c r="A11" s="69">
        <v>7</v>
      </c>
      <c r="B11" s="3" t="s">
        <v>40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1">
        <f t="shared" si="0"/>
        <v>0</v>
      </c>
      <c r="AN11" s="71">
        <f t="shared" si="0"/>
        <v>0</v>
      </c>
    </row>
    <row r="12" spans="1:40" ht="43.5" customHeight="1">
      <c r="A12" s="69">
        <v>8</v>
      </c>
      <c r="B12" s="3" t="s">
        <v>42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1">
        <f t="shared" si="0"/>
        <v>0</v>
      </c>
      <c r="AN12" s="71">
        <f t="shared" si="0"/>
        <v>0</v>
      </c>
    </row>
    <row r="13" spans="1:40" ht="43.5" customHeight="1">
      <c r="A13" s="69">
        <v>9</v>
      </c>
      <c r="B13" s="3" t="s">
        <v>45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1">
        <f>C13+E13+G13+I13+K13+M13+O13+Q13+S13+U13+W13+Y13+AA13+AC13+AE13+AG13+AI13+AK13</f>
        <v>0</v>
      </c>
      <c r="AN13" s="71">
        <f>D13+F13+H13+J13+L13+N13+P13+R13+T13+V13+X13+Z13+AB13+AD13+AF13+AH13+AJ13+AL13</f>
        <v>0</v>
      </c>
    </row>
    <row r="14" spans="1:40" ht="43.5" customHeight="1">
      <c r="A14" s="69">
        <v>10</v>
      </c>
      <c r="B14" s="3" t="s">
        <v>47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1">
        <f t="shared" si="0"/>
        <v>0</v>
      </c>
      <c r="AN14" s="71">
        <f t="shared" si="0"/>
        <v>0</v>
      </c>
    </row>
    <row r="15" spans="1:40" ht="43.5" customHeight="1">
      <c r="A15" s="69">
        <v>11</v>
      </c>
      <c r="B15" s="3" t="s">
        <v>49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1">
        <f t="shared" si="0"/>
        <v>0</v>
      </c>
      <c r="AN15" s="71">
        <f t="shared" si="0"/>
        <v>0</v>
      </c>
    </row>
    <row r="16" spans="1:40" ht="43.5" customHeight="1">
      <c r="A16" s="69">
        <v>12</v>
      </c>
      <c r="B16" s="3" t="s">
        <v>51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1">
        <f t="shared" si="0"/>
        <v>0</v>
      </c>
      <c r="AN16" s="71">
        <f t="shared" si="0"/>
        <v>0</v>
      </c>
    </row>
    <row r="17" spans="1:40" ht="43.5" customHeight="1">
      <c r="A17" s="69">
        <v>13</v>
      </c>
      <c r="B17" s="3" t="s">
        <v>46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1">
        <f t="shared" si="0"/>
        <v>0</v>
      </c>
      <c r="AN17" s="71">
        <f t="shared" si="0"/>
        <v>0</v>
      </c>
    </row>
    <row r="18" spans="1:40" ht="43.5" customHeight="1">
      <c r="A18" s="69">
        <v>14</v>
      </c>
      <c r="B18" s="3" t="s">
        <v>53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1">
        <f t="shared" si="0"/>
        <v>0</v>
      </c>
      <c r="AN18" s="71">
        <f t="shared" si="0"/>
        <v>0</v>
      </c>
    </row>
    <row r="19" spans="1:40" ht="43.5" customHeight="1">
      <c r="A19" s="69">
        <v>15</v>
      </c>
      <c r="B19" s="3" t="s">
        <v>59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1">
        <f t="shared" si="0"/>
        <v>0</v>
      </c>
      <c r="AN19" s="71">
        <f t="shared" si="0"/>
        <v>0</v>
      </c>
    </row>
    <row r="20" spans="1:40" ht="43.5" customHeight="1">
      <c r="A20" s="69">
        <v>16</v>
      </c>
      <c r="B20" s="3" t="s">
        <v>58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1">
        <f t="shared" si="0"/>
        <v>0</v>
      </c>
      <c r="AN20" s="71">
        <f t="shared" si="0"/>
        <v>0</v>
      </c>
    </row>
    <row r="21" spans="1:40" s="33" customFormat="1" ht="15">
      <c r="A21" s="16"/>
      <c r="B21" s="39" t="s">
        <v>27</v>
      </c>
      <c r="C21" s="2">
        <f aca="true" t="shared" si="1" ref="C21:AN21">SUM(C5:C20)</f>
        <v>0</v>
      </c>
      <c r="D21" s="2">
        <f t="shared" si="1"/>
        <v>0</v>
      </c>
      <c r="E21" s="2">
        <f t="shared" si="1"/>
        <v>8848.089999999993</v>
      </c>
      <c r="F21" s="2">
        <f t="shared" si="1"/>
        <v>3554.7558750000044</v>
      </c>
      <c r="G21" s="2">
        <f t="shared" si="1"/>
        <v>10242.54</v>
      </c>
      <c r="H21" s="2">
        <f t="shared" si="1"/>
        <v>0</v>
      </c>
      <c r="I21" s="2">
        <f t="shared" si="1"/>
        <v>315720</v>
      </c>
      <c r="J21" s="2">
        <f t="shared" si="1"/>
        <v>0</v>
      </c>
      <c r="K21" s="2">
        <f t="shared" si="1"/>
        <v>10300.8</v>
      </c>
      <c r="L21" s="2">
        <f t="shared" si="1"/>
        <v>0</v>
      </c>
      <c r="M21" s="2">
        <f t="shared" si="1"/>
        <v>1126.47</v>
      </c>
      <c r="N21" s="2">
        <f t="shared" si="1"/>
        <v>0</v>
      </c>
      <c r="O21" s="2">
        <f t="shared" si="1"/>
        <v>0</v>
      </c>
      <c r="P21" s="2">
        <f t="shared" si="1"/>
        <v>0</v>
      </c>
      <c r="Q21" s="2">
        <f t="shared" si="1"/>
        <v>0</v>
      </c>
      <c r="R21" s="2">
        <f t="shared" si="1"/>
        <v>0</v>
      </c>
      <c r="S21" s="2">
        <f t="shared" si="1"/>
        <v>8779.32</v>
      </c>
      <c r="T21" s="2">
        <f t="shared" si="1"/>
        <v>4322.7</v>
      </c>
      <c r="U21" s="2">
        <f t="shared" si="1"/>
        <v>0</v>
      </c>
      <c r="V21" s="2">
        <f t="shared" si="1"/>
        <v>0</v>
      </c>
      <c r="W21" s="2">
        <f t="shared" si="1"/>
        <v>0</v>
      </c>
      <c r="X21" s="2">
        <f t="shared" si="1"/>
        <v>0</v>
      </c>
      <c r="Y21" s="2">
        <f t="shared" si="1"/>
        <v>3959.48</v>
      </c>
      <c r="Z21" s="2">
        <f t="shared" si="1"/>
        <v>1882.1</v>
      </c>
      <c r="AA21" s="2">
        <f t="shared" si="1"/>
        <v>39349.98</v>
      </c>
      <c r="AB21" s="2">
        <f t="shared" si="1"/>
        <v>31054.73</v>
      </c>
      <c r="AC21" s="2">
        <f t="shared" si="1"/>
        <v>150326.55118</v>
      </c>
      <c r="AD21" s="2">
        <f t="shared" si="1"/>
        <v>150326.55118</v>
      </c>
      <c r="AE21" s="2">
        <f t="shared" si="1"/>
        <v>0</v>
      </c>
      <c r="AF21" s="2">
        <f t="shared" si="1"/>
        <v>0</v>
      </c>
      <c r="AG21" s="2">
        <f t="shared" si="1"/>
        <v>0</v>
      </c>
      <c r="AH21" s="2">
        <f t="shared" si="1"/>
        <v>0</v>
      </c>
      <c r="AI21" s="2">
        <f t="shared" si="1"/>
        <v>8296.02</v>
      </c>
      <c r="AJ21" s="2">
        <f t="shared" si="1"/>
        <v>331.8408</v>
      </c>
      <c r="AK21" s="2">
        <f t="shared" si="1"/>
        <v>0</v>
      </c>
      <c r="AL21" s="2">
        <f t="shared" si="1"/>
        <v>0</v>
      </c>
      <c r="AM21" s="2">
        <f t="shared" si="1"/>
        <v>556949.2511799999</v>
      </c>
      <c r="AN21" s="2">
        <f t="shared" si="1"/>
        <v>191472.67785500002</v>
      </c>
    </row>
    <row r="22" spans="2:40" ht="15">
      <c r="B22" s="43" t="s">
        <v>32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2:40" ht="15" customHeight="1">
      <c r="B23" s="81" t="s">
        <v>68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AM23" s="11"/>
      <c r="AN23" s="11"/>
    </row>
    <row r="24" spans="2:40" ht="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AM24" s="11"/>
      <c r="AN24" s="11"/>
    </row>
    <row r="25" spans="39:40" ht="15">
      <c r="AM25" s="11"/>
      <c r="AN25" s="11"/>
    </row>
    <row r="26" spans="3:43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3:43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3:43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3:43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3:43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3:43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3:43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3:43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3:43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3:43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3:43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3:43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3:43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3:43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3:43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3:43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3:43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3:43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3:43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3:43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3:43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3:43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3:43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3:43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3:43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3:43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3:43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3:43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3:43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3:43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3:43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3:43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3:43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3:43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3:43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3:43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3:43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3:43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3:43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3:43" ht="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3:43" ht="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3:43" ht="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3:43" ht="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3:43" ht="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3:43" ht="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3:43" ht="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</sheetData>
  <sheetProtection/>
  <mergeCells count="22">
    <mergeCell ref="B23:N24"/>
    <mergeCell ref="AM3:AN3"/>
    <mergeCell ref="S3:T3"/>
    <mergeCell ref="U3:V3"/>
    <mergeCell ref="W3:X3"/>
    <mergeCell ref="Y3:Z3"/>
    <mergeCell ref="M3:N3"/>
    <mergeCell ref="AA3:AB3"/>
    <mergeCell ref="AC3:AD3"/>
    <mergeCell ref="AE3:AF3"/>
    <mergeCell ref="I3:J3"/>
    <mergeCell ref="A3:A4"/>
    <mergeCell ref="B3:B4"/>
    <mergeCell ref="C3:D3"/>
    <mergeCell ref="E3:F3"/>
    <mergeCell ref="G3:H3"/>
    <mergeCell ref="AG3:AH3"/>
    <mergeCell ref="AI3:AJ3"/>
    <mergeCell ref="AK3:AL3"/>
    <mergeCell ref="O3:P3"/>
    <mergeCell ref="Q3:R3"/>
    <mergeCell ref="K3:L3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Q8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1" max="1" width="4.00390625" style="33" customWidth="1"/>
    <col min="2" max="2" width="23.7109375" style="33" customWidth="1"/>
    <col min="3" max="6" width="9.7109375" style="33" customWidth="1"/>
    <col min="7" max="7" width="12.00390625" style="33" customWidth="1"/>
    <col min="8" max="8" width="11.8515625" style="33" customWidth="1"/>
    <col min="9" max="10" width="10.140625" style="33" bestFit="1" customWidth="1"/>
    <col min="11" max="20" width="9.7109375" style="33" customWidth="1"/>
    <col min="21" max="21" width="11.00390625" style="33" customWidth="1"/>
    <col min="22" max="38" width="9.7109375" style="33" customWidth="1"/>
    <col min="39" max="39" width="12.7109375" style="33" customWidth="1"/>
    <col min="40" max="40" width="11.8515625" style="33" customWidth="1"/>
    <col min="41" max="41" width="9.140625" style="33" customWidth="1"/>
    <col min="42" max="43" width="10.140625" style="33" bestFit="1" customWidth="1"/>
    <col min="44" max="16384" width="9.140625" style="33" customWidth="1"/>
  </cols>
  <sheetData>
    <row r="1" spans="1:23" ht="16.5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  <c r="N1" s="91"/>
      <c r="W1" s="35"/>
    </row>
    <row r="2" spans="1:38" ht="18.75" customHeight="1">
      <c r="A2" s="29" t="s">
        <v>57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40" s="29" customFormat="1" ht="89.25" customHeight="1">
      <c r="A3" s="82" t="s">
        <v>25</v>
      </c>
      <c r="B3" s="84" t="s">
        <v>26</v>
      </c>
      <c r="C3" s="86" t="s">
        <v>1</v>
      </c>
      <c r="D3" s="86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5" t="s">
        <v>8</v>
      </c>
      <c r="AB3" s="76"/>
      <c r="AC3" s="77" t="s">
        <v>9</v>
      </c>
      <c r="AD3" s="78"/>
      <c r="AE3" s="77" t="s">
        <v>10</v>
      </c>
      <c r="AF3" s="78"/>
      <c r="AG3" s="77" t="s">
        <v>11</v>
      </c>
      <c r="AH3" s="78"/>
      <c r="AI3" s="73" t="s">
        <v>12</v>
      </c>
      <c r="AJ3" s="74"/>
      <c r="AK3" s="73" t="s">
        <v>13</v>
      </c>
      <c r="AL3" s="74"/>
      <c r="AM3" s="79" t="s">
        <v>27</v>
      </c>
      <c r="AN3" s="80"/>
    </row>
    <row r="4" spans="1:40" s="29" customFormat="1" ht="24">
      <c r="A4" s="83"/>
      <c r="B4" s="85"/>
      <c r="C4" s="38" t="s">
        <v>28</v>
      </c>
      <c r="D4" s="38" t="s">
        <v>29</v>
      </c>
      <c r="E4" s="38" t="s">
        <v>28</v>
      </c>
      <c r="F4" s="38" t="s">
        <v>29</v>
      </c>
      <c r="G4" s="38" t="s">
        <v>28</v>
      </c>
      <c r="H4" s="38" t="s">
        <v>29</v>
      </c>
      <c r="I4" s="38" t="s">
        <v>28</v>
      </c>
      <c r="J4" s="38" t="s">
        <v>29</v>
      </c>
      <c r="K4" s="38" t="s">
        <v>28</v>
      </c>
      <c r="L4" s="38" t="s">
        <v>29</v>
      </c>
      <c r="M4" s="38" t="s">
        <v>28</v>
      </c>
      <c r="N4" s="38" t="s">
        <v>29</v>
      </c>
      <c r="O4" s="38" t="s">
        <v>28</v>
      </c>
      <c r="P4" s="38" t="s">
        <v>29</v>
      </c>
      <c r="Q4" s="38" t="s">
        <v>28</v>
      </c>
      <c r="R4" s="38" t="s">
        <v>29</v>
      </c>
      <c r="S4" s="38" t="s">
        <v>28</v>
      </c>
      <c r="T4" s="38" t="s">
        <v>29</v>
      </c>
      <c r="U4" s="38" t="s">
        <v>28</v>
      </c>
      <c r="V4" s="38" t="s">
        <v>29</v>
      </c>
      <c r="W4" s="38" t="s">
        <v>28</v>
      </c>
      <c r="X4" s="38" t="s">
        <v>29</v>
      </c>
      <c r="Y4" s="38" t="s">
        <v>28</v>
      </c>
      <c r="Z4" s="38" t="s">
        <v>29</v>
      </c>
      <c r="AA4" s="38" t="s">
        <v>28</v>
      </c>
      <c r="AB4" s="38" t="s">
        <v>29</v>
      </c>
      <c r="AC4" s="38" t="s">
        <v>28</v>
      </c>
      <c r="AD4" s="38" t="s">
        <v>29</v>
      </c>
      <c r="AE4" s="38" t="s">
        <v>28</v>
      </c>
      <c r="AF4" s="38" t="s">
        <v>29</v>
      </c>
      <c r="AG4" s="38" t="s">
        <v>28</v>
      </c>
      <c r="AH4" s="38" t="s">
        <v>29</v>
      </c>
      <c r="AI4" s="38" t="s">
        <v>28</v>
      </c>
      <c r="AJ4" s="38" t="s">
        <v>29</v>
      </c>
      <c r="AK4" s="38" t="s">
        <v>28</v>
      </c>
      <c r="AL4" s="38" t="s">
        <v>29</v>
      </c>
      <c r="AM4" s="38" t="s">
        <v>28</v>
      </c>
      <c r="AN4" s="38" t="s">
        <v>29</v>
      </c>
    </row>
    <row r="5" spans="1:40" ht="39.75" customHeight="1">
      <c r="A5" s="69">
        <v>1</v>
      </c>
      <c r="B5" s="3" t="s">
        <v>50</v>
      </c>
      <c r="C5" s="72">
        <v>0</v>
      </c>
      <c r="D5" s="72">
        <v>0</v>
      </c>
      <c r="E5" s="72">
        <v>14985.820144650019</v>
      </c>
      <c r="F5" s="72">
        <v>8804.169334981878</v>
      </c>
      <c r="G5" s="72">
        <v>0</v>
      </c>
      <c r="H5" s="72">
        <v>0</v>
      </c>
      <c r="I5" s="72">
        <v>6641.51</v>
      </c>
      <c r="J5" s="72">
        <v>6641.51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Y5" s="72">
        <v>0</v>
      </c>
      <c r="Z5" s="72">
        <v>0</v>
      </c>
      <c r="AA5" s="72">
        <v>1570.47</v>
      </c>
      <c r="AB5" s="72">
        <v>119.47</v>
      </c>
      <c r="AC5" s="72">
        <v>0</v>
      </c>
      <c r="AD5" s="72">
        <v>0</v>
      </c>
      <c r="AE5" s="72">
        <v>0</v>
      </c>
      <c r="AF5" s="72">
        <v>0</v>
      </c>
      <c r="AG5" s="72">
        <v>0</v>
      </c>
      <c r="AH5" s="72">
        <v>0</v>
      </c>
      <c r="AI5" s="72">
        <v>483521.9428571429</v>
      </c>
      <c r="AJ5" s="72">
        <v>0</v>
      </c>
      <c r="AK5" s="72">
        <v>0</v>
      </c>
      <c r="AL5" s="72">
        <v>0</v>
      </c>
      <c r="AM5" s="71">
        <f>C5+E5+G5+I5+K5+M5+O5+Q5+S5+U5+W5+Y5+AA5+AC5+AE5+AG5+AI5+AK5</f>
        <v>506719.74300179293</v>
      </c>
      <c r="AN5" s="71">
        <f>D5+F5+H5+J5+L5+N5+P5+R5+T5+V5+X5+Z5+AB5+AD5+AF5+AH5+AJ5+AL5</f>
        <v>15565.149334981877</v>
      </c>
    </row>
    <row r="6" spans="1:40" ht="39.75" customHeight="1">
      <c r="A6" s="69">
        <v>2</v>
      </c>
      <c r="B6" s="3" t="s">
        <v>52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11649.57817863014</v>
      </c>
      <c r="Z6" s="72">
        <v>0</v>
      </c>
      <c r="AA6" s="72">
        <v>97846.93727372975</v>
      </c>
      <c r="AB6" s="72">
        <v>0</v>
      </c>
      <c r="AC6" s="72">
        <v>275667.3193680906</v>
      </c>
      <c r="AD6" s="72">
        <v>55660.94294377723</v>
      </c>
      <c r="AE6" s="72">
        <v>0</v>
      </c>
      <c r="AF6" s="72">
        <v>0</v>
      </c>
      <c r="AG6" s="72">
        <v>0</v>
      </c>
      <c r="AH6" s="72">
        <v>0</v>
      </c>
      <c r="AI6" s="72">
        <v>63371.792346739254</v>
      </c>
      <c r="AJ6" s="72">
        <v>63253.78428174281</v>
      </c>
      <c r="AK6" s="72">
        <v>0</v>
      </c>
      <c r="AL6" s="72">
        <v>0</v>
      </c>
      <c r="AM6" s="71">
        <f>C6+E6+G6+I6+K6+M6+O6+Q6+S6+U6+W6+Y6+AA6+AC6+AE6+AG6+AI6+AK6</f>
        <v>448535.6271671898</v>
      </c>
      <c r="AN6" s="71">
        <f>D6+F6+H6+J6+L6+N6+P6+R6+T6+V6+X6+Z6+AB6+AD6+AF6+AH6+AJ6+AL6</f>
        <v>118914.72722552004</v>
      </c>
    </row>
    <row r="7" spans="1:43" ht="39.75" customHeight="1">
      <c r="A7" s="69">
        <v>3</v>
      </c>
      <c r="B7" s="3" t="s">
        <v>44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156564.03584401938</v>
      </c>
      <c r="J7" s="72">
        <v>156564.03584401938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730295.5761081675</v>
      </c>
      <c r="V7" s="72">
        <v>3393.5662436551647</v>
      </c>
      <c r="W7" s="72">
        <v>0</v>
      </c>
      <c r="X7" s="72">
        <v>0</v>
      </c>
      <c r="Y7" s="72">
        <v>0</v>
      </c>
      <c r="Z7" s="72">
        <v>0</v>
      </c>
      <c r="AA7" s="72">
        <v>1931466.6683516488</v>
      </c>
      <c r="AB7" s="72">
        <v>47359.84877692326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1">
        <f aca="true" t="shared" si="0" ref="AM7:AN20">C7+E7+G7+I7+K7+M7+O7+Q7+S7+U7+W7+Y7+AA7+AC7+AE7+AG7+AI7+AK7</f>
        <v>2818326.280303836</v>
      </c>
      <c r="AN7" s="71">
        <f t="shared" si="0"/>
        <v>207317.4508645978</v>
      </c>
      <c r="AP7" s="35"/>
      <c r="AQ7" s="35"/>
    </row>
    <row r="8" spans="1:40" ht="39.75" customHeight="1">
      <c r="A8" s="69">
        <v>4</v>
      </c>
      <c r="B8" s="3" t="s">
        <v>41</v>
      </c>
      <c r="C8" s="72">
        <v>1195.85</v>
      </c>
      <c r="D8" s="72">
        <v>1195.85</v>
      </c>
      <c r="E8" s="72">
        <v>381.39999999999986</v>
      </c>
      <c r="F8" s="72">
        <v>381.39999999999986</v>
      </c>
      <c r="G8" s="72">
        <v>2900.4400000000005</v>
      </c>
      <c r="H8" s="72">
        <v>2900.4400000000005</v>
      </c>
      <c r="I8" s="72">
        <v>0</v>
      </c>
      <c r="J8" s="72">
        <v>0</v>
      </c>
      <c r="K8" s="72">
        <v>19224.320000000007</v>
      </c>
      <c r="L8" s="72">
        <v>19224.320000000007</v>
      </c>
      <c r="M8" s="72">
        <v>1818.9</v>
      </c>
      <c r="N8" s="72">
        <v>1818.9</v>
      </c>
      <c r="O8" s="72">
        <v>26814.519999999997</v>
      </c>
      <c r="P8" s="72">
        <v>18866.699999999997</v>
      </c>
      <c r="Q8" s="72">
        <v>0</v>
      </c>
      <c r="R8" s="72">
        <v>0</v>
      </c>
      <c r="S8" s="72">
        <v>57572.700000000004</v>
      </c>
      <c r="T8" s="72">
        <v>17068.52000000001</v>
      </c>
      <c r="U8" s="72">
        <v>0</v>
      </c>
      <c r="V8" s="72">
        <v>0</v>
      </c>
      <c r="W8" s="72">
        <v>0</v>
      </c>
      <c r="X8" s="72">
        <v>0</v>
      </c>
      <c r="Y8" s="72">
        <v>7093.91</v>
      </c>
      <c r="Z8" s="72">
        <v>3552.3199999999997</v>
      </c>
      <c r="AA8" s="72">
        <v>25335.579999999994</v>
      </c>
      <c r="AB8" s="72">
        <v>10438.879999999997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1">
        <f>C8+E8+G8+I8+K8+M8+O8+Q8+S8+U8+W8+Y8+AA8+AC8+AE8+AG8+AI8+AK8</f>
        <v>142337.62</v>
      </c>
      <c r="AN8" s="71">
        <f>D8+F8+H8+J8+L8+N8+P8+R8+T8+V8+X8+Z8+AB8+AD8+AF8+AH8+AJ8+AL8</f>
        <v>75447.33000000002</v>
      </c>
    </row>
    <row r="9" spans="1:40" ht="39.75" customHeight="1">
      <c r="A9" s="69">
        <v>5</v>
      </c>
      <c r="B9" s="3" t="s">
        <v>48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128765.95890410827</v>
      </c>
      <c r="J9" s="72">
        <v>128765.95890410827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1">
        <f t="shared" si="0"/>
        <v>128765.95890410827</v>
      </c>
      <c r="AN9" s="71">
        <f t="shared" si="0"/>
        <v>128765.95890410827</v>
      </c>
    </row>
    <row r="10" spans="1:40" ht="39.75" customHeight="1">
      <c r="A10" s="69">
        <v>6</v>
      </c>
      <c r="B10" s="3" t="s">
        <v>43</v>
      </c>
      <c r="C10" s="72">
        <v>0</v>
      </c>
      <c r="D10" s="72">
        <v>0</v>
      </c>
      <c r="E10" s="72">
        <v>0</v>
      </c>
      <c r="F10" s="72">
        <v>0</v>
      </c>
      <c r="G10" s="72">
        <v>76.91714950684933</v>
      </c>
      <c r="H10" s="72">
        <v>40.54970293150686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4804.467550643836</v>
      </c>
      <c r="R10" s="72">
        <v>2531.502139684932</v>
      </c>
      <c r="S10" s="72">
        <v>1363.531286712329</v>
      </c>
      <c r="T10" s="72">
        <v>718.8356428767123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1">
        <f t="shared" si="0"/>
        <v>6244.915986863014</v>
      </c>
      <c r="AN10" s="71">
        <f t="shared" si="0"/>
        <v>3290.8874854931514</v>
      </c>
    </row>
    <row r="11" spans="1:42" ht="39.75" customHeight="1">
      <c r="A11" s="69">
        <v>7</v>
      </c>
      <c r="B11" s="3" t="s">
        <v>40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1">
        <f t="shared" si="0"/>
        <v>0</v>
      </c>
      <c r="AN11" s="71">
        <f t="shared" si="0"/>
        <v>0</v>
      </c>
      <c r="AP11" s="35"/>
    </row>
    <row r="12" spans="1:40" ht="39.75" customHeight="1">
      <c r="A12" s="69">
        <v>8</v>
      </c>
      <c r="B12" s="3" t="s">
        <v>42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544406.7374022373</v>
      </c>
      <c r="J12" s="72">
        <v>544406.7374022373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1294.1310105135424</v>
      </c>
      <c r="AB12" s="72">
        <v>1294.1310105135424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1">
        <f t="shared" si="0"/>
        <v>545700.8684127508</v>
      </c>
      <c r="AN12" s="71">
        <f t="shared" si="0"/>
        <v>545700.8684127508</v>
      </c>
    </row>
    <row r="13" spans="1:40" ht="39.75" customHeight="1">
      <c r="A13" s="69">
        <v>9</v>
      </c>
      <c r="B13" s="3" t="s">
        <v>45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1">
        <f>C13+E13+G13+I13+K13+M13+O13+Q13+S13+U13+W13+Y13+AA13+AC13+AE13+AG13+AI13+AK13</f>
        <v>0</v>
      </c>
      <c r="AN13" s="71">
        <f>D13+F13+H13+J13+L13+N13+P13+R13+T13+V13+X13+Z13+AB13+AD13+AF13+AH13+AJ13+AL13</f>
        <v>0</v>
      </c>
    </row>
    <row r="14" spans="1:40" ht="39.75" customHeight="1">
      <c r="A14" s="69">
        <v>10</v>
      </c>
      <c r="B14" s="3" t="s">
        <v>47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1">
        <f t="shared" si="0"/>
        <v>0</v>
      </c>
      <c r="AN14" s="71">
        <f t="shared" si="0"/>
        <v>0</v>
      </c>
    </row>
    <row r="15" spans="1:40" ht="39.75" customHeight="1">
      <c r="A15" s="69">
        <v>11</v>
      </c>
      <c r="B15" s="3" t="s">
        <v>49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1">
        <f t="shared" si="0"/>
        <v>0</v>
      </c>
      <c r="AN15" s="71">
        <f t="shared" si="0"/>
        <v>0</v>
      </c>
    </row>
    <row r="16" spans="1:40" ht="39.75" customHeight="1">
      <c r="A16" s="69">
        <v>12</v>
      </c>
      <c r="B16" s="3" t="s">
        <v>51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1">
        <f t="shared" si="0"/>
        <v>0</v>
      </c>
      <c r="AN16" s="71">
        <f t="shared" si="0"/>
        <v>0</v>
      </c>
    </row>
    <row r="17" spans="1:42" ht="39.75" customHeight="1">
      <c r="A17" s="69">
        <v>13</v>
      </c>
      <c r="B17" s="3" t="s">
        <v>46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1">
        <f t="shared" si="0"/>
        <v>0</v>
      </c>
      <c r="AN17" s="71">
        <f t="shared" si="0"/>
        <v>0</v>
      </c>
      <c r="AO17" s="35"/>
      <c r="AP17" s="35"/>
    </row>
    <row r="18" spans="1:42" ht="39.75" customHeight="1">
      <c r="A18" s="69">
        <v>14</v>
      </c>
      <c r="B18" s="3" t="s">
        <v>53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1">
        <f t="shared" si="0"/>
        <v>0</v>
      </c>
      <c r="AN18" s="71">
        <f t="shared" si="0"/>
        <v>0</v>
      </c>
      <c r="AO18" s="35"/>
      <c r="AP18" s="35"/>
    </row>
    <row r="19" spans="1:42" ht="39.75" customHeight="1">
      <c r="A19" s="69">
        <v>15</v>
      </c>
      <c r="B19" s="3" t="s">
        <v>59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1">
        <f t="shared" si="0"/>
        <v>0</v>
      </c>
      <c r="AN19" s="71">
        <f t="shared" si="0"/>
        <v>0</v>
      </c>
      <c r="AO19" s="35"/>
      <c r="AP19" s="35"/>
    </row>
    <row r="20" spans="1:40" ht="39.75" customHeight="1">
      <c r="A20" s="69">
        <v>16</v>
      </c>
      <c r="B20" s="3" t="s">
        <v>58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1">
        <f t="shared" si="0"/>
        <v>0</v>
      </c>
      <c r="AN20" s="71">
        <f t="shared" si="0"/>
        <v>0</v>
      </c>
    </row>
    <row r="21" spans="1:40" ht="15">
      <c r="A21" s="16"/>
      <c r="B21" s="39" t="s">
        <v>27</v>
      </c>
      <c r="C21" s="2">
        <f aca="true" t="shared" si="1" ref="C21:AN21">SUM(C5:C20)</f>
        <v>1195.85</v>
      </c>
      <c r="D21" s="2">
        <f t="shared" si="1"/>
        <v>1195.85</v>
      </c>
      <c r="E21" s="2">
        <f t="shared" si="1"/>
        <v>15367.220144650018</v>
      </c>
      <c r="F21" s="2">
        <f t="shared" si="1"/>
        <v>9185.569334981878</v>
      </c>
      <c r="G21" s="2">
        <f t="shared" si="1"/>
        <v>2977.35714950685</v>
      </c>
      <c r="H21" s="2">
        <f t="shared" si="1"/>
        <v>2940.9897029315075</v>
      </c>
      <c r="I21" s="2">
        <f t="shared" si="1"/>
        <v>836378.2421503649</v>
      </c>
      <c r="J21" s="2">
        <f t="shared" si="1"/>
        <v>836378.2421503649</v>
      </c>
      <c r="K21" s="2">
        <f t="shared" si="1"/>
        <v>19224.320000000007</v>
      </c>
      <c r="L21" s="2">
        <f t="shared" si="1"/>
        <v>19224.320000000007</v>
      </c>
      <c r="M21" s="2">
        <f t="shared" si="1"/>
        <v>1818.9</v>
      </c>
      <c r="N21" s="2">
        <f t="shared" si="1"/>
        <v>1818.9</v>
      </c>
      <c r="O21" s="2">
        <f t="shared" si="1"/>
        <v>26814.519999999997</v>
      </c>
      <c r="P21" s="2">
        <f t="shared" si="1"/>
        <v>18866.699999999997</v>
      </c>
      <c r="Q21" s="2">
        <f t="shared" si="1"/>
        <v>4804.467550643836</v>
      </c>
      <c r="R21" s="2">
        <f t="shared" si="1"/>
        <v>2531.502139684932</v>
      </c>
      <c r="S21" s="2">
        <f t="shared" si="1"/>
        <v>58936.23128671233</v>
      </c>
      <c r="T21" s="2">
        <f t="shared" si="1"/>
        <v>17787.355642876722</v>
      </c>
      <c r="U21" s="2">
        <f t="shared" si="1"/>
        <v>730295.5761081675</v>
      </c>
      <c r="V21" s="2">
        <f t="shared" si="1"/>
        <v>3393.5662436551647</v>
      </c>
      <c r="W21" s="2">
        <f t="shared" si="1"/>
        <v>0</v>
      </c>
      <c r="X21" s="2">
        <f t="shared" si="1"/>
        <v>0</v>
      </c>
      <c r="Y21" s="2">
        <f t="shared" si="1"/>
        <v>18743.48817863014</v>
      </c>
      <c r="Z21" s="2">
        <f t="shared" si="1"/>
        <v>3552.3199999999997</v>
      </c>
      <c r="AA21" s="2">
        <f t="shared" si="1"/>
        <v>2057513.7866358922</v>
      </c>
      <c r="AB21" s="2">
        <f t="shared" si="1"/>
        <v>59212.3297874368</v>
      </c>
      <c r="AC21" s="2">
        <f t="shared" si="1"/>
        <v>275667.3193680906</v>
      </c>
      <c r="AD21" s="2">
        <f t="shared" si="1"/>
        <v>55660.94294377723</v>
      </c>
      <c r="AE21" s="2">
        <f t="shared" si="1"/>
        <v>0</v>
      </c>
      <c r="AF21" s="2">
        <f t="shared" si="1"/>
        <v>0</v>
      </c>
      <c r="AG21" s="2">
        <f t="shared" si="1"/>
        <v>0</v>
      </c>
      <c r="AH21" s="2">
        <f t="shared" si="1"/>
        <v>0</v>
      </c>
      <c r="AI21" s="2">
        <f t="shared" si="1"/>
        <v>546893.7352038821</v>
      </c>
      <c r="AJ21" s="2">
        <f t="shared" si="1"/>
        <v>63253.78428174281</v>
      </c>
      <c r="AK21" s="2">
        <f t="shared" si="1"/>
        <v>0</v>
      </c>
      <c r="AL21" s="2">
        <f t="shared" si="1"/>
        <v>0</v>
      </c>
      <c r="AM21" s="2">
        <f t="shared" si="1"/>
        <v>4596631.013776541</v>
      </c>
      <c r="AN21" s="2">
        <f t="shared" si="1"/>
        <v>1095002.372227452</v>
      </c>
    </row>
    <row r="22" spans="2:40" ht="15">
      <c r="B22" s="43" t="s">
        <v>32</v>
      </c>
      <c r="AM22" s="35"/>
      <c r="AN22" s="35"/>
    </row>
    <row r="23" spans="2:40" ht="15" customHeight="1">
      <c r="B23" s="81" t="s">
        <v>65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AM23" s="35"/>
      <c r="AN23" s="35"/>
    </row>
    <row r="24" spans="2:40" ht="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AM24" s="35"/>
      <c r="AN24" s="35"/>
    </row>
    <row r="25" ht="15">
      <c r="B25" s="44" t="s">
        <v>33</v>
      </c>
    </row>
    <row r="26" ht="15">
      <c r="B26" s="44" t="s">
        <v>34</v>
      </c>
    </row>
    <row r="29" ht="30.75" customHeight="1"/>
    <row r="30" spans="3:43" ht="1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3:43" ht="1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3:43" ht="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3:43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3:43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3:43" ht="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3:43" ht="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3:43" ht="1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3:43" ht="1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3:43" ht="1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3:43" ht="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3:43" ht="1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3:43" ht="1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3:43" ht="1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3:43" ht="1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3:43" ht="1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3:43" ht="1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3:43" ht="1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3:43" ht="1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3:43" ht="1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3:43" ht="1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3:43" ht="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3:43" ht="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3:43" ht="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3:43" ht="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3:43" ht="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3:43" ht="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3:43" ht="1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3:43" ht="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3:43" ht="1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3:43" ht="1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3:43" ht="1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3:43" ht="1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3:43" ht="1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3:43" ht="1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3:43" ht="1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3:43" ht="1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3:43" ht="1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3:43" ht="1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3:43" ht="1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3:43" ht="1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3:43" ht="1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3:43" ht="1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</row>
    <row r="73" spans="3:43" ht="1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</row>
    <row r="74" spans="3:43" ht="1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</row>
    <row r="75" spans="3:43" ht="1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3:43" ht="1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</row>
    <row r="77" spans="3:43" ht="1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3:43" ht="1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</row>
    <row r="79" spans="3:43" ht="1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</row>
    <row r="80" spans="3:43" ht="1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</row>
    <row r="81" spans="3:43" ht="1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</row>
    <row r="82" spans="3:43" ht="1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</row>
  </sheetData>
  <sheetProtection/>
  <mergeCells count="23">
    <mergeCell ref="A3:A4"/>
    <mergeCell ref="B3:B4"/>
    <mergeCell ref="K3:L3"/>
    <mergeCell ref="AI3:AJ3"/>
    <mergeCell ref="AK3:AL3"/>
    <mergeCell ref="C3:D3"/>
    <mergeCell ref="A1:N1"/>
    <mergeCell ref="AC3:AD3"/>
    <mergeCell ref="AE3:AF3"/>
    <mergeCell ref="M3:N3"/>
    <mergeCell ref="O3:P3"/>
    <mergeCell ref="Q3:R3"/>
    <mergeCell ref="S3:T3"/>
    <mergeCell ref="E3:F3"/>
    <mergeCell ref="G3:H3"/>
    <mergeCell ref="I3:J3"/>
    <mergeCell ref="B23:N24"/>
    <mergeCell ref="AM3:AN3"/>
    <mergeCell ref="U3:V3"/>
    <mergeCell ref="W3:X3"/>
    <mergeCell ref="Y3:Z3"/>
    <mergeCell ref="AA3:AB3"/>
    <mergeCell ref="AG3:AH3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N6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5" sqref="B25"/>
    </sheetView>
  </sheetViews>
  <sheetFormatPr defaultColWidth="9.140625" defaultRowHeight="12.75"/>
  <cols>
    <col min="1" max="1" width="4.421875" style="33" customWidth="1"/>
    <col min="2" max="2" width="25.421875" style="33" customWidth="1"/>
    <col min="3" max="6" width="9.7109375" style="33" customWidth="1"/>
    <col min="7" max="7" width="11.28125" style="33" customWidth="1"/>
    <col min="8" max="8" width="10.421875" style="33" customWidth="1"/>
    <col min="9" max="9" width="12.421875" style="33" customWidth="1"/>
    <col min="10" max="10" width="12.00390625" style="33" customWidth="1"/>
    <col min="11" max="38" width="9.7109375" style="33" customWidth="1"/>
    <col min="39" max="39" width="12.00390625" style="33" customWidth="1"/>
    <col min="40" max="40" width="10.140625" style="33" customWidth="1"/>
    <col min="41" max="16384" width="9.140625" style="33" customWidth="1"/>
  </cols>
  <sheetData>
    <row r="1" spans="1:19" ht="15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38" ht="15">
      <c r="A2" s="29" t="s">
        <v>57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40" ht="19.5" customHeight="1">
      <c r="A3" s="87" t="s">
        <v>25</v>
      </c>
      <c r="B3" s="87" t="s">
        <v>26</v>
      </c>
      <c r="C3" s="86" t="s">
        <v>1</v>
      </c>
      <c r="D3" s="86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7" t="s">
        <v>8</v>
      </c>
      <c r="AB3" s="78"/>
      <c r="AC3" s="77" t="s">
        <v>9</v>
      </c>
      <c r="AD3" s="78"/>
      <c r="AE3" s="77" t="s">
        <v>10</v>
      </c>
      <c r="AF3" s="78"/>
      <c r="AG3" s="77" t="s">
        <v>11</v>
      </c>
      <c r="AH3" s="78"/>
      <c r="AI3" s="73" t="s">
        <v>12</v>
      </c>
      <c r="AJ3" s="74"/>
      <c r="AK3" s="73" t="s">
        <v>13</v>
      </c>
      <c r="AL3" s="74"/>
      <c r="AM3" s="73" t="s">
        <v>27</v>
      </c>
      <c r="AN3" s="74"/>
    </row>
    <row r="4" spans="1:40" s="29" customFormat="1" ht="89.25" customHeight="1">
      <c r="A4" s="83"/>
      <c r="B4" s="83"/>
      <c r="C4" s="30" t="s">
        <v>28</v>
      </c>
      <c r="D4" s="30" t="s">
        <v>29</v>
      </c>
      <c r="E4" s="30" t="s">
        <v>28</v>
      </c>
      <c r="F4" s="30" t="s">
        <v>29</v>
      </c>
      <c r="G4" s="30" t="s">
        <v>28</v>
      </c>
      <c r="H4" s="30" t="s">
        <v>29</v>
      </c>
      <c r="I4" s="30" t="s">
        <v>28</v>
      </c>
      <c r="J4" s="30" t="s">
        <v>29</v>
      </c>
      <c r="K4" s="30" t="s">
        <v>28</v>
      </c>
      <c r="L4" s="30" t="s">
        <v>29</v>
      </c>
      <c r="M4" s="30" t="s">
        <v>28</v>
      </c>
      <c r="N4" s="30" t="s">
        <v>29</v>
      </c>
      <c r="O4" s="30" t="s">
        <v>28</v>
      </c>
      <c r="P4" s="30" t="s">
        <v>29</v>
      </c>
      <c r="Q4" s="30" t="s">
        <v>28</v>
      </c>
      <c r="R4" s="30" t="s">
        <v>29</v>
      </c>
      <c r="S4" s="30" t="s">
        <v>28</v>
      </c>
      <c r="T4" s="30" t="s">
        <v>29</v>
      </c>
      <c r="U4" s="30" t="s">
        <v>28</v>
      </c>
      <c r="V4" s="30" t="s">
        <v>29</v>
      </c>
      <c r="W4" s="30" t="s">
        <v>28</v>
      </c>
      <c r="X4" s="30" t="s">
        <v>29</v>
      </c>
      <c r="Y4" s="30" t="s">
        <v>28</v>
      </c>
      <c r="Z4" s="30" t="s">
        <v>29</v>
      </c>
      <c r="AA4" s="30" t="s">
        <v>28</v>
      </c>
      <c r="AB4" s="30" t="s">
        <v>29</v>
      </c>
      <c r="AC4" s="30" t="s">
        <v>28</v>
      </c>
      <c r="AD4" s="30" t="s">
        <v>29</v>
      </c>
      <c r="AE4" s="30" t="s">
        <v>28</v>
      </c>
      <c r="AF4" s="30" t="s">
        <v>29</v>
      </c>
      <c r="AG4" s="30" t="s">
        <v>28</v>
      </c>
      <c r="AH4" s="30" t="s">
        <v>29</v>
      </c>
      <c r="AI4" s="30" t="s">
        <v>28</v>
      </c>
      <c r="AJ4" s="30" t="s">
        <v>29</v>
      </c>
      <c r="AK4" s="30" t="s">
        <v>28</v>
      </c>
      <c r="AL4" s="30" t="s">
        <v>29</v>
      </c>
      <c r="AM4" s="30" t="s">
        <v>28</v>
      </c>
      <c r="AN4" s="30" t="s">
        <v>29</v>
      </c>
    </row>
    <row r="5" spans="1:40" s="29" customFormat="1" ht="30">
      <c r="A5" s="69">
        <v>1</v>
      </c>
      <c r="B5" s="3" t="s">
        <v>50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Y5" s="72">
        <v>0</v>
      </c>
      <c r="Z5" s="72">
        <v>0</v>
      </c>
      <c r="AA5" s="72">
        <v>0</v>
      </c>
      <c r="AB5" s="72">
        <v>0</v>
      </c>
      <c r="AC5" s="72">
        <v>0</v>
      </c>
      <c r="AD5" s="72">
        <v>0</v>
      </c>
      <c r="AE5" s="72">
        <v>0</v>
      </c>
      <c r="AF5" s="72">
        <v>0</v>
      </c>
      <c r="AG5" s="72">
        <v>0</v>
      </c>
      <c r="AH5" s="72">
        <v>0</v>
      </c>
      <c r="AI5" s="72">
        <v>0</v>
      </c>
      <c r="AJ5" s="72">
        <v>0</v>
      </c>
      <c r="AK5" s="72">
        <v>0</v>
      </c>
      <c r="AL5" s="72">
        <v>0</v>
      </c>
      <c r="AM5" s="71">
        <f>C5+E5+G5+I5+K5+M5+O5+Q5+S5+U5+W5+Y5+AA5+AC5+AE5+AG5+AI5+AK5</f>
        <v>0</v>
      </c>
      <c r="AN5" s="71">
        <f>D5+F5+H5+J5+L5+N5+P5+R5+T5+V5+X5+Z5+AB5+AD5+AF5+AH5+AJ5+AL5</f>
        <v>0</v>
      </c>
    </row>
    <row r="6" spans="1:40" ht="39.75" customHeight="1">
      <c r="A6" s="69">
        <v>2</v>
      </c>
      <c r="B6" s="3" t="s">
        <v>52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1">
        <f>C6+E6+G6+I6+K6+M6+O6+Q6+S6+U6+W6+Y6+AA6+AC6+AE6+AG6+AI6+AK6</f>
        <v>0</v>
      </c>
      <c r="AN6" s="71">
        <f>D6+F6+H6+J6+L6+N6+P6+R6+T6+V6+X6+Z6+AB6+AD6+AF6+AH6+AJ6+AL6</f>
        <v>0</v>
      </c>
    </row>
    <row r="7" spans="1:40" ht="30">
      <c r="A7" s="69">
        <v>3</v>
      </c>
      <c r="B7" s="3" t="s">
        <v>44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1">
        <f aca="true" t="shared" si="0" ref="AM7:AN20">C7+E7+G7+I7+K7+M7+O7+Q7+S7+U7+W7+Y7+AA7+AC7+AE7+AG7+AI7+AK7</f>
        <v>0</v>
      </c>
      <c r="AN7" s="71">
        <f t="shared" si="0"/>
        <v>0</v>
      </c>
    </row>
    <row r="8" spans="1:40" ht="39.75" customHeight="1">
      <c r="A8" s="69">
        <v>4</v>
      </c>
      <c r="B8" s="3" t="s">
        <v>41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18324.55</v>
      </c>
      <c r="J8" s="72">
        <v>18324.55</v>
      </c>
      <c r="K8" s="72">
        <v>4439.32</v>
      </c>
      <c r="L8" s="72">
        <v>4439.32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1">
        <f>C8+E8+G8+I8+K8+M8+O8+Q8+S8+U8+W8+Y8+AA8+AC8+AE8+AG8+AI8+AK8</f>
        <v>22763.87</v>
      </c>
      <c r="AN8" s="71">
        <f>D8+F8+H8+J8+L8+N8+P8+R8+T8+V8+X8+Z8+AB8+AD8+AF8+AH8+AJ8+AL8</f>
        <v>22763.87</v>
      </c>
    </row>
    <row r="9" spans="1:40" ht="39.75" customHeight="1">
      <c r="A9" s="69">
        <v>5</v>
      </c>
      <c r="B9" s="3" t="s">
        <v>48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56246.06</v>
      </c>
      <c r="J9" s="72">
        <v>56246.06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1">
        <f t="shared" si="0"/>
        <v>56246.06</v>
      </c>
      <c r="AN9" s="71">
        <f t="shared" si="0"/>
        <v>56246.06</v>
      </c>
    </row>
    <row r="10" spans="1:40" ht="39.75" customHeight="1">
      <c r="A10" s="69">
        <v>6</v>
      </c>
      <c r="B10" s="3" t="s">
        <v>43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1">
        <f t="shared" si="0"/>
        <v>0</v>
      </c>
      <c r="AN10" s="71">
        <f t="shared" si="0"/>
        <v>0</v>
      </c>
    </row>
    <row r="11" spans="1:40" ht="39.75" customHeight="1">
      <c r="A11" s="69">
        <v>7</v>
      </c>
      <c r="B11" s="3" t="s">
        <v>40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1">
        <f t="shared" si="0"/>
        <v>0</v>
      </c>
      <c r="AN11" s="71">
        <f t="shared" si="0"/>
        <v>0</v>
      </c>
    </row>
    <row r="12" spans="1:40" ht="39.75" customHeight="1">
      <c r="A12" s="69">
        <v>8</v>
      </c>
      <c r="B12" s="3" t="s">
        <v>42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214975</v>
      </c>
      <c r="J12" s="72">
        <v>214975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1">
        <f t="shared" si="0"/>
        <v>214975</v>
      </c>
      <c r="AN12" s="71">
        <f t="shared" si="0"/>
        <v>214975</v>
      </c>
    </row>
    <row r="13" spans="1:40" ht="39.75" customHeight="1">
      <c r="A13" s="69">
        <v>9</v>
      </c>
      <c r="B13" s="3" t="s">
        <v>45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1">
        <f>C13+E13+G13+I13+K13+M13+O13+Q13+S13+U13+W13+Y13+AA13+AC13+AE13+AG13+AI13+AK13</f>
        <v>0</v>
      </c>
      <c r="AN13" s="71">
        <f>D13+F13+H13+J13+L13+N13+P13+R13+T13+V13+X13+Z13+AB13+AD13+AF13+AH13+AJ13+AL13</f>
        <v>0</v>
      </c>
    </row>
    <row r="14" spans="1:40" ht="39.75" customHeight="1">
      <c r="A14" s="69">
        <v>10</v>
      </c>
      <c r="B14" s="3" t="s">
        <v>47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1">
        <f t="shared" si="0"/>
        <v>0</v>
      </c>
      <c r="AN14" s="71">
        <f t="shared" si="0"/>
        <v>0</v>
      </c>
    </row>
    <row r="15" spans="1:40" ht="39.75" customHeight="1">
      <c r="A15" s="69">
        <v>11</v>
      </c>
      <c r="B15" s="3" t="s">
        <v>49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1">
        <f t="shared" si="0"/>
        <v>0</v>
      </c>
      <c r="AN15" s="71">
        <f t="shared" si="0"/>
        <v>0</v>
      </c>
    </row>
    <row r="16" spans="1:40" ht="39.75" customHeight="1">
      <c r="A16" s="69">
        <v>12</v>
      </c>
      <c r="B16" s="3" t="s">
        <v>51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1">
        <f t="shared" si="0"/>
        <v>0</v>
      </c>
      <c r="AN16" s="71">
        <f t="shared" si="0"/>
        <v>0</v>
      </c>
    </row>
    <row r="17" spans="1:40" ht="45" customHeight="1">
      <c r="A17" s="69">
        <v>13</v>
      </c>
      <c r="B17" s="3" t="s">
        <v>46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1">
        <f t="shared" si="0"/>
        <v>0</v>
      </c>
      <c r="AN17" s="71">
        <f t="shared" si="0"/>
        <v>0</v>
      </c>
    </row>
    <row r="18" spans="1:40" ht="39.75" customHeight="1">
      <c r="A18" s="69">
        <v>14</v>
      </c>
      <c r="B18" s="3" t="s">
        <v>53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1">
        <f t="shared" si="0"/>
        <v>0</v>
      </c>
      <c r="AN18" s="71">
        <f t="shared" si="0"/>
        <v>0</v>
      </c>
    </row>
    <row r="19" spans="1:40" ht="39.75" customHeight="1">
      <c r="A19" s="69">
        <v>15</v>
      </c>
      <c r="B19" s="3" t="s">
        <v>59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1">
        <f t="shared" si="0"/>
        <v>0</v>
      </c>
      <c r="AN19" s="71">
        <f t="shared" si="0"/>
        <v>0</v>
      </c>
    </row>
    <row r="20" spans="1:40" ht="39.75" customHeight="1">
      <c r="A20" s="69">
        <v>16</v>
      </c>
      <c r="B20" s="3" t="s">
        <v>58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1">
        <f t="shared" si="0"/>
        <v>0</v>
      </c>
      <c r="AN20" s="71">
        <f t="shared" si="0"/>
        <v>0</v>
      </c>
    </row>
    <row r="21" spans="1:40" ht="15">
      <c r="A21" s="16"/>
      <c r="B21" s="39" t="s">
        <v>27</v>
      </c>
      <c r="C21" s="2">
        <f aca="true" t="shared" si="1" ref="C21:AN21">SUM(C5:C20)</f>
        <v>0</v>
      </c>
      <c r="D21" s="2">
        <f t="shared" si="1"/>
        <v>0</v>
      </c>
      <c r="E21" s="2">
        <f t="shared" si="1"/>
        <v>0</v>
      </c>
      <c r="F21" s="2">
        <f t="shared" si="1"/>
        <v>0</v>
      </c>
      <c r="G21" s="2">
        <f t="shared" si="1"/>
        <v>0</v>
      </c>
      <c r="H21" s="2">
        <f t="shared" si="1"/>
        <v>0</v>
      </c>
      <c r="I21" s="2">
        <f t="shared" si="1"/>
        <v>289545.61</v>
      </c>
      <c r="J21" s="2">
        <f t="shared" si="1"/>
        <v>289545.61</v>
      </c>
      <c r="K21" s="2">
        <f t="shared" si="1"/>
        <v>4439.32</v>
      </c>
      <c r="L21" s="2">
        <f t="shared" si="1"/>
        <v>4439.32</v>
      </c>
      <c r="M21" s="2">
        <f t="shared" si="1"/>
        <v>0</v>
      </c>
      <c r="N21" s="2">
        <f t="shared" si="1"/>
        <v>0</v>
      </c>
      <c r="O21" s="2">
        <f t="shared" si="1"/>
        <v>0</v>
      </c>
      <c r="P21" s="2">
        <f t="shared" si="1"/>
        <v>0</v>
      </c>
      <c r="Q21" s="2">
        <f t="shared" si="1"/>
        <v>0</v>
      </c>
      <c r="R21" s="2">
        <f t="shared" si="1"/>
        <v>0</v>
      </c>
      <c r="S21" s="2">
        <f t="shared" si="1"/>
        <v>0</v>
      </c>
      <c r="T21" s="2">
        <f t="shared" si="1"/>
        <v>0</v>
      </c>
      <c r="U21" s="2">
        <f t="shared" si="1"/>
        <v>0</v>
      </c>
      <c r="V21" s="2">
        <f t="shared" si="1"/>
        <v>0</v>
      </c>
      <c r="W21" s="2">
        <f t="shared" si="1"/>
        <v>0</v>
      </c>
      <c r="X21" s="2">
        <f t="shared" si="1"/>
        <v>0</v>
      </c>
      <c r="Y21" s="2">
        <f t="shared" si="1"/>
        <v>0</v>
      </c>
      <c r="Z21" s="2">
        <f t="shared" si="1"/>
        <v>0</v>
      </c>
      <c r="AA21" s="2">
        <f t="shared" si="1"/>
        <v>0</v>
      </c>
      <c r="AB21" s="2">
        <f t="shared" si="1"/>
        <v>0</v>
      </c>
      <c r="AC21" s="2">
        <f t="shared" si="1"/>
        <v>0</v>
      </c>
      <c r="AD21" s="2">
        <f t="shared" si="1"/>
        <v>0</v>
      </c>
      <c r="AE21" s="2">
        <f t="shared" si="1"/>
        <v>0</v>
      </c>
      <c r="AF21" s="2">
        <f t="shared" si="1"/>
        <v>0</v>
      </c>
      <c r="AG21" s="2">
        <f t="shared" si="1"/>
        <v>0</v>
      </c>
      <c r="AH21" s="2">
        <f t="shared" si="1"/>
        <v>0</v>
      </c>
      <c r="AI21" s="2">
        <f t="shared" si="1"/>
        <v>0</v>
      </c>
      <c r="AJ21" s="2">
        <f t="shared" si="1"/>
        <v>0</v>
      </c>
      <c r="AK21" s="2">
        <f t="shared" si="1"/>
        <v>0</v>
      </c>
      <c r="AL21" s="2">
        <f t="shared" si="1"/>
        <v>0</v>
      </c>
      <c r="AM21" s="2">
        <f t="shared" si="1"/>
        <v>293984.93</v>
      </c>
      <c r="AN21" s="2">
        <f t="shared" si="1"/>
        <v>293984.93</v>
      </c>
    </row>
    <row r="22" spans="2:40" ht="15">
      <c r="B22" s="43" t="s">
        <v>32</v>
      </c>
      <c r="AM22" s="62"/>
      <c r="AN22" s="62"/>
    </row>
    <row r="23" spans="2:14" ht="15" customHeight="1">
      <c r="B23" s="88" t="s">
        <v>64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2:40" ht="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AM24" s="63"/>
      <c r="AN24" s="63"/>
    </row>
    <row r="25" spans="2:39" ht="15">
      <c r="B25" s="44" t="s">
        <v>33</v>
      </c>
      <c r="AM25" s="35"/>
    </row>
    <row r="26" ht="15">
      <c r="B26" s="44" t="s">
        <v>34</v>
      </c>
    </row>
    <row r="29" spans="3:40" ht="1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3:40" ht="1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3:40" ht="1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3:40" ht="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3:40" ht="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3:40" ht="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3:40" ht="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3:40" ht="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3:40" ht="1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3:40" ht="1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3:40" ht="1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3:40" ht="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3:40" ht="1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3:40" ht="1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3:40" ht="1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3:40" ht="1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3:40" ht="1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3:40" ht="1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3:40" ht="1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3:40" ht="1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3:40" ht="1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3:40" ht="1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3:40" ht="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3:40" ht="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3:40" ht="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3:40" ht="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3:40" ht="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3:40" ht="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3:40" ht="1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3:40" ht="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3:40" ht="1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3:40" ht="1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3:40" ht="1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3:40" ht="1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3:40" ht="1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3:40" ht="1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3:40" ht="1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3:40" ht="1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3:40" ht="1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3:40" ht="1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</sheetData>
  <sheetProtection/>
  <mergeCells count="22">
    <mergeCell ref="AM3:AN3"/>
    <mergeCell ref="U3:V3"/>
    <mergeCell ref="W3:X3"/>
    <mergeCell ref="Y3:Z3"/>
    <mergeCell ref="AA3:AB3"/>
    <mergeCell ref="AC3:AD3"/>
    <mergeCell ref="AE3:AF3"/>
    <mergeCell ref="AK3:AL3"/>
    <mergeCell ref="Q3:R3"/>
    <mergeCell ref="S3:T3"/>
    <mergeCell ref="O3:P3"/>
    <mergeCell ref="B23:N24"/>
    <mergeCell ref="AG3:AH3"/>
    <mergeCell ref="AI3:AJ3"/>
    <mergeCell ref="I3:J3"/>
    <mergeCell ref="K3:L3"/>
    <mergeCell ref="A3:A4"/>
    <mergeCell ref="B3:B4"/>
    <mergeCell ref="C3:D3"/>
    <mergeCell ref="M3:N3"/>
    <mergeCell ref="E3:F3"/>
    <mergeCell ref="G3:H3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Zviad Chincharauli</cp:lastModifiedBy>
  <cp:lastPrinted>2010-06-15T13:01:33Z</cp:lastPrinted>
  <dcterms:created xsi:type="dcterms:W3CDTF">1996-10-14T23:33:28Z</dcterms:created>
  <dcterms:modified xsi:type="dcterms:W3CDTF">2011-09-20T12:15:32Z</dcterms:modified>
  <cp:category/>
  <cp:version/>
  <cp:contentType/>
  <cp:contentStatus/>
</cp:coreProperties>
</file>