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915" activeTab="0"/>
  </bookViews>
  <sheets>
    <sheet name="Number of Policies" sheetId="1" r:id="rId1"/>
    <sheet name="Transport means" sheetId="2" r:id="rId2"/>
    <sheet name="Wr. Prem. &amp; Outw. Re Prem." sheetId="3" r:id="rId3"/>
    <sheet name="Earned Premiums" sheetId="4" r:id="rId4"/>
    <sheet name="Claims Paid" sheetId="5" r:id="rId5"/>
    <sheet name="Structure of Insurance Market" sheetId="6" r:id="rId6"/>
    <sheet name="Accept. Re Prem. &amp; Retrocession" sheetId="7" r:id="rId7"/>
    <sheet name="Accept. Re. Earned Premiums" sheetId="8" r:id="rId8"/>
    <sheet name="Re. Claims Paid" sheetId="9" r:id="rId9"/>
    <sheet name="Structure of Insurance Marke re" sheetId="10" r:id="rId10"/>
  </sheets>
  <definedNames/>
  <calcPr fullCalcOnLoad="1"/>
</workbook>
</file>

<file path=xl/sharedStrings.xml><?xml version="1.0" encoding="utf-8"?>
<sst xmlns="http://schemas.openxmlformats.org/spreadsheetml/2006/main" count="589" uniqueCount="74">
  <si>
    <t>#</t>
  </si>
  <si>
    <t>Life</t>
  </si>
  <si>
    <t>Personal Accident</t>
  </si>
  <si>
    <t>Medical (Health)</t>
  </si>
  <si>
    <t>Road Transport Means</t>
  </si>
  <si>
    <t>Motor Third Party Liability</t>
  </si>
  <si>
    <t>Railway Transport Means</t>
  </si>
  <si>
    <t>Cargo</t>
  </si>
  <si>
    <t>Property</t>
  </si>
  <si>
    <t>Financial Risks</t>
  </si>
  <si>
    <t>Suretyships</t>
  </si>
  <si>
    <t>Credit</t>
  </si>
  <si>
    <t>Third Party Liability</t>
  </si>
  <si>
    <t>Legal Expenses</t>
  </si>
  <si>
    <t>Information on Number of Policies  - (Direct Insurance Business)</t>
  </si>
  <si>
    <t>Travel</t>
  </si>
  <si>
    <t>Aviation Third Party Liability</t>
  </si>
  <si>
    <t>Marine Third Party Liability</t>
  </si>
  <si>
    <t>Road Transport Means (Casco):</t>
  </si>
  <si>
    <t>Other Road Transport Means:</t>
  </si>
  <si>
    <t>Motor Third Party Liability (Obligatory)</t>
  </si>
  <si>
    <t>Motor Third Party Liability (Voluntary)</t>
  </si>
  <si>
    <t>Aviation Transport Means (Hull)</t>
  </si>
  <si>
    <r>
      <t>Marine Transport Means (Hull</t>
    </r>
    <r>
      <rPr>
        <sz val="10"/>
        <rFont val="AcadNusx"/>
        <family val="0"/>
      </rPr>
      <t>)</t>
    </r>
  </si>
  <si>
    <t>Marine Transport Means (Hull)</t>
  </si>
  <si>
    <t>№</t>
  </si>
  <si>
    <t>Company Name</t>
  </si>
  <si>
    <t>Total</t>
  </si>
  <si>
    <t>Written Premium</t>
  </si>
  <si>
    <t>Outward Reinsurance</t>
  </si>
  <si>
    <t>Earned Premiums (gross)*</t>
  </si>
  <si>
    <t>Earned Premiums (net)**</t>
  </si>
  <si>
    <t>Note:</t>
  </si>
  <si>
    <r>
      <rPr>
        <b/>
        <sz val="10"/>
        <rFont val="Sylfaen"/>
        <family val="1"/>
      </rPr>
      <t>*</t>
    </r>
    <r>
      <rPr>
        <sz val="10"/>
        <rFont val="Sylfaen"/>
        <family val="1"/>
      </rPr>
      <t>term</t>
    </r>
    <r>
      <rPr>
        <b/>
        <sz val="10"/>
        <rFont val="Sylfaen"/>
        <family val="1"/>
      </rPr>
      <t xml:space="preserve"> Gross </t>
    </r>
    <r>
      <rPr>
        <sz val="10"/>
        <rFont val="Sylfaen"/>
        <family val="1"/>
      </rPr>
      <t xml:space="preserve">means Earned Premiums including Reinsurers Share </t>
    </r>
  </si>
  <si>
    <r>
      <t xml:space="preserve">**term </t>
    </r>
    <r>
      <rPr>
        <b/>
        <sz val="10"/>
        <rFont val="Sylfaen"/>
        <family val="1"/>
      </rPr>
      <t>Net</t>
    </r>
    <r>
      <rPr>
        <sz val="10"/>
        <rFont val="Sylfaen"/>
        <family val="1"/>
      </rPr>
      <t xml:space="preserve"> means Earned Premiums after the deduction of Reinsurers' Share</t>
    </r>
  </si>
  <si>
    <t>Claims Paid (gross)*</t>
  </si>
  <si>
    <t>Claims Paid (net)**</t>
  </si>
  <si>
    <t>Class of Insurance</t>
  </si>
  <si>
    <t>Market Share</t>
  </si>
  <si>
    <t xml:space="preserve">Number of Transport Means Insured during the reporting period </t>
  </si>
  <si>
    <t xml:space="preserve">“Insurance Company Aldagi BCI” JSC </t>
  </si>
  <si>
    <t>International Insurance Company “Imedi-L International” JSC</t>
  </si>
  <si>
    <t>“Insurance Company GPI Holding” JSC</t>
  </si>
  <si>
    <t>Insurance Company  "IC Group” LTD</t>
  </si>
  <si>
    <t>International Insurance Company "Irao" LTD</t>
  </si>
  <si>
    <t>“Insurance company Cartu” LTD</t>
  </si>
  <si>
    <t>“Insurance company Alpha” LTD</t>
  </si>
  <si>
    <t>Medical Insurance Group “Archimedes Global Georgia” JSC</t>
  </si>
  <si>
    <t>Insurance Company  “Tao” LTD</t>
  </si>
  <si>
    <t>“Standard Insurance Georgia” JSC</t>
  </si>
  <si>
    <t>Insurance Company Chartis Europe (Georgian branch) LTD</t>
  </si>
  <si>
    <t>Insurance company  “Ardi Group” LTD</t>
  </si>
  <si>
    <t>Number of policies issued from the beginning of the year</t>
  </si>
  <si>
    <t>Number of policies in force at the end of the reporting period</t>
  </si>
  <si>
    <r>
      <rPr>
        <b/>
        <sz val="10"/>
        <rFont val="Sylfaen"/>
        <family val="1"/>
      </rPr>
      <t>*</t>
    </r>
    <r>
      <rPr>
        <sz val="10"/>
        <rFont val="Sylfaen"/>
        <family val="1"/>
      </rPr>
      <t>term</t>
    </r>
    <r>
      <rPr>
        <b/>
        <sz val="10"/>
        <rFont val="Sylfaen"/>
        <family val="1"/>
      </rPr>
      <t xml:space="preserve"> Gross </t>
    </r>
    <r>
      <rPr>
        <sz val="10"/>
        <rFont val="Sylfaen"/>
        <family val="1"/>
      </rPr>
      <t xml:space="preserve">means Earned Premiums including Reinsurers' Share </t>
    </r>
  </si>
  <si>
    <t>*As information is being specified  in several companies, minor change of data is possible.</t>
  </si>
  <si>
    <t>Insurance Company "Unison" LTD</t>
  </si>
  <si>
    <t>“PSP Insurance” LTD</t>
  </si>
  <si>
    <t>Reporting period: 1 January 2012 - 31 March 2012</t>
  </si>
  <si>
    <t>Reporting date: 31 March 2012</t>
  </si>
  <si>
    <t>Written Premiums and Outward Reinsurance Premiums (01/01/12-31/03/12) - (Direct Insurance Business)</t>
  </si>
  <si>
    <t>Earned Premiums (01/01/12-31/03/12) - (Direct Insurance Business)</t>
  </si>
  <si>
    <t>Claims Paid  (01/01/12-31/03/12) - (Direct Insurance Business)</t>
  </si>
  <si>
    <t>Claims paid represent amount of  claims indemnified by insurers during the reporting period (01/01/12-31/03/12)) despite the fact claim occurred during or before the period.</t>
  </si>
  <si>
    <t>Earned premium corresponds to the income received by the Insurers from the direct insurance during the reporting period (01/01/12-31/03/12), despite the fact whether premium is paid or not to the Insurer.</t>
  </si>
  <si>
    <t>Written premium includes insurance premium, which belongs to direct insurance contracts (including long-term contracts) validated during the reporting period (01/01/12-31/03/12)despite the fact whether premium is paid or not to the Insurer.</t>
  </si>
  <si>
    <t xml:space="preserve">Structure of Insurance Market by Classes of Insurance by 31.03.2012  - (Direct Insurance Business)        </t>
  </si>
  <si>
    <t xml:space="preserve"> Written Premiums and Retrocession Premiums (01/01/12-31/03/12) - (Accepted Reinsurance)</t>
  </si>
  <si>
    <t>Written premium includes insurance premium, which belongs to accepted reinsurance contracts (including long-term contracts) validated during the reporting period (01/01/12-31/03/12) despite the fact whether premium is paid or not to the Insurer.</t>
  </si>
  <si>
    <t>Earned Premiums (01/01/12-31/03/12) -  (Accepted Reinsurance)</t>
  </si>
  <si>
    <t>Earned premium corresponds to the income received by the Insurers from the accepted reinsurance during the accounting period (01/01/12-31/03/12), despite the fact whether premium is paid or not to the Insurer.</t>
  </si>
  <si>
    <t>Claims Paid  (01/01/12-31/03/12) - (Accepted Reinsurance)</t>
  </si>
  <si>
    <t>Claims paid represent amount of  claims indemnified by insurers during the reporting period (01/01/12-31/03/12) despite the fact claim occurred during or before the period.</t>
  </si>
  <si>
    <t>Structure of Insurance Market by Classes of Insurance by 31.03.2012  - (Accepted Reinsurance)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</si>
</sst>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indexed="3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0"/>
      <name val="Times New Roman"/>
      <family val="1"/>
    </font>
    <font>
      <sz val="9"/>
      <name val="Sylfaen"/>
      <family val="1"/>
    </font>
    <font>
      <b/>
      <sz val="12"/>
      <name val="Sylfaen"/>
      <family val="1"/>
    </font>
    <font>
      <sz val="10"/>
      <color indexed="10"/>
      <name val="Sylfaen"/>
      <family val="1"/>
    </font>
    <font>
      <sz val="10"/>
      <name val="Calibri"/>
      <family val="2"/>
    </font>
    <font>
      <sz val="9"/>
      <name val="Times New Roman"/>
      <family val="1"/>
    </font>
    <font>
      <b/>
      <sz val="10"/>
      <color indexed="1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Sylfaen"/>
      <family val="1"/>
    </font>
    <font>
      <b/>
      <sz val="10"/>
      <color indexed="18"/>
      <name val="AcadNusx"/>
      <family val="0"/>
    </font>
    <font>
      <b/>
      <sz val="10"/>
      <color indexed="10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/>
    </xf>
    <xf numFmtId="3" fontId="5" fillId="0" borderId="11" xfId="0" applyNumberFormat="1" applyFont="1" applyFill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center"/>
    </xf>
    <xf numFmtId="10" fontId="9" fillId="0" borderId="11" xfId="62" applyNumberFormat="1" applyFont="1" applyBorder="1" applyAlignment="1">
      <alignment horizontal="center"/>
    </xf>
    <xf numFmtId="3" fontId="8" fillId="33" borderId="11" xfId="44" applyNumberFormat="1" applyFont="1" applyFill="1" applyBorder="1" applyAlignment="1">
      <alignment horizontal="center" vertical="center" wrapText="1"/>
    </xf>
    <xf numFmtId="9" fontId="8" fillId="33" borderId="11" xfId="62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/>
    </xf>
    <xf numFmtId="3" fontId="9" fillId="0" borderId="11" xfId="0" applyNumberFormat="1" applyFont="1" applyBorder="1" applyAlignment="1">
      <alignment horizontal="center" vertical="center"/>
    </xf>
    <xf numFmtId="10" fontId="9" fillId="0" borderId="11" xfId="62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3" fillId="33" borderId="13" xfId="0" applyFont="1" applyFill="1" applyBorder="1" applyAlignment="1" applyProtection="1">
      <alignment horizontal="center" vertical="top" wrapText="1"/>
      <protection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3" fontId="6" fillId="0" borderId="11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33" borderId="13" xfId="57" applyFont="1" applyFill="1" applyBorder="1" applyAlignment="1">
      <alignment horizontal="center" vertical="top" wrapText="1"/>
      <protection/>
    </xf>
    <xf numFmtId="3" fontId="1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58" applyFont="1">
      <alignment/>
      <protection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12" fillId="33" borderId="13" xfId="57" applyFont="1" applyFill="1" applyBorder="1" applyAlignment="1">
      <alignment horizontal="center" vertical="center" wrapText="1"/>
      <protection/>
    </xf>
    <xf numFmtId="2" fontId="8" fillId="0" borderId="0" xfId="0" applyNumberFormat="1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164" fontId="7" fillId="0" borderId="0" xfId="0" applyNumberFormat="1" applyFont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3" fontId="58" fillId="0" borderId="0" xfId="0" applyNumberFormat="1" applyFont="1" applyAlignment="1">
      <alignment horizontal="center"/>
    </xf>
    <xf numFmtId="3" fontId="6" fillId="0" borderId="11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  <protection locked="0"/>
    </xf>
    <xf numFmtId="3" fontId="5" fillId="0" borderId="11" xfId="0" applyNumberFormat="1" applyFont="1" applyBorder="1" applyAlignment="1" applyProtection="1">
      <alignment horizontal="center" vertical="center" wrapText="1"/>
      <protection locked="0"/>
    </xf>
    <xf numFmtId="3" fontId="22" fillId="0" borderId="11" xfId="0" applyNumberFormat="1" applyFont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34" borderId="15" xfId="0" applyNumberFormat="1" applyFont="1" applyFill="1" applyBorder="1" applyAlignment="1" applyProtection="1">
      <alignment horizontal="center" vertical="center" wrapText="1"/>
      <protection/>
    </xf>
    <xf numFmtId="0" fontId="7" fillId="34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2" fontId="1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dazgveva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9" bestFit="1" customWidth="1"/>
    <col min="2" max="2" width="10.8515625" style="9" bestFit="1" customWidth="1"/>
    <col min="3" max="6" width="8.7109375" style="9" customWidth="1"/>
    <col min="7" max="8" width="11.00390625" style="9" customWidth="1"/>
    <col min="9" max="10" width="8.7109375" style="9" customWidth="1"/>
    <col min="11" max="11" width="9.57421875" style="9" customWidth="1"/>
    <col min="12" max="12" width="8.8515625" style="9" customWidth="1"/>
    <col min="13" max="32" width="8.7109375" style="9" customWidth="1"/>
    <col min="33" max="16384" width="9.140625" style="9" customWidth="1"/>
  </cols>
  <sheetData>
    <row r="2" spans="1:32" ht="18">
      <c r="A2" s="26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</row>
    <row r="4" spans="1:36" ht="58.5" customHeight="1">
      <c r="A4" s="73" t="s">
        <v>1</v>
      </c>
      <c r="B4" s="73"/>
      <c r="C4" s="75" t="s">
        <v>15</v>
      </c>
      <c r="D4" s="76"/>
      <c r="E4" s="75" t="s">
        <v>2</v>
      </c>
      <c r="F4" s="76"/>
      <c r="G4" s="75" t="s">
        <v>3</v>
      </c>
      <c r="H4" s="76"/>
      <c r="I4" s="75" t="s">
        <v>4</v>
      </c>
      <c r="J4" s="76"/>
      <c r="K4" s="75" t="s">
        <v>5</v>
      </c>
      <c r="L4" s="76"/>
      <c r="M4" s="75" t="s">
        <v>6</v>
      </c>
      <c r="N4" s="76"/>
      <c r="O4" s="75" t="s">
        <v>22</v>
      </c>
      <c r="P4" s="76"/>
      <c r="Q4" s="75" t="s">
        <v>16</v>
      </c>
      <c r="R4" s="76"/>
      <c r="S4" s="75" t="s">
        <v>24</v>
      </c>
      <c r="T4" s="76"/>
      <c r="U4" s="75" t="s">
        <v>17</v>
      </c>
      <c r="V4" s="76"/>
      <c r="W4" s="75" t="s">
        <v>7</v>
      </c>
      <c r="X4" s="76"/>
      <c r="Y4" s="71" t="s">
        <v>8</v>
      </c>
      <c r="Z4" s="72"/>
      <c r="AA4" s="71" t="s">
        <v>9</v>
      </c>
      <c r="AB4" s="72"/>
      <c r="AC4" s="71" t="s">
        <v>10</v>
      </c>
      <c r="AD4" s="72"/>
      <c r="AE4" s="71" t="s">
        <v>11</v>
      </c>
      <c r="AF4" s="72"/>
      <c r="AG4" s="73" t="s">
        <v>12</v>
      </c>
      <c r="AH4" s="74"/>
      <c r="AI4" s="73" t="s">
        <v>13</v>
      </c>
      <c r="AJ4" s="74"/>
    </row>
    <row r="5" spans="1:36" ht="75.75" customHeight="1">
      <c r="A5" s="22" t="s">
        <v>52</v>
      </c>
      <c r="B5" s="22" t="s">
        <v>53</v>
      </c>
      <c r="C5" s="22" t="s">
        <v>52</v>
      </c>
      <c r="D5" s="22" t="s">
        <v>53</v>
      </c>
      <c r="E5" s="22" t="s">
        <v>52</v>
      </c>
      <c r="F5" s="22" t="s">
        <v>53</v>
      </c>
      <c r="G5" s="22" t="s">
        <v>52</v>
      </c>
      <c r="H5" s="22" t="s">
        <v>53</v>
      </c>
      <c r="I5" s="22" t="s">
        <v>52</v>
      </c>
      <c r="J5" s="22" t="s">
        <v>53</v>
      </c>
      <c r="K5" s="22" t="s">
        <v>52</v>
      </c>
      <c r="L5" s="22" t="s">
        <v>53</v>
      </c>
      <c r="M5" s="22" t="s">
        <v>52</v>
      </c>
      <c r="N5" s="22" t="s">
        <v>53</v>
      </c>
      <c r="O5" s="22" t="s">
        <v>52</v>
      </c>
      <c r="P5" s="22" t="s">
        <v>53</v>
      </c>
      <c r="Q5" s="22" t="s">
        <v>52</v>
      </c>
      <c r="R5" s="22" t="s">
        <v>53</v>
      </c>
      <c r="S5" s="22" t="s">
        <v>52</v>
      </c>
      <c r="T5" s="22" t="s">
        <v>53</v>
      </c>
      <c r="U5" s="22" t="s">
        <v>52</v>
      </c>
      <c r="V5" s="22" t="s">
        <v>53</v>
      </c>
      <c r="W5" s="22" t="s">
        <v>52</v>
      </c>
      <c r="X5" s="22" t="s">
        <v>53</v>
      </c>
      <c r="Y5" s="22" t="s">
        <v>52</v>
      </c>
      <c r="Z5" s="22" t="s">
        <v>53</v>
      </c>
      <c r="AA5" s="22" t="s">
        <v>52</v>
      </c>
      <c r="AB5" s="22" t="s">
        <v>53</v>
      </c>
      <c r="AC5" s="22" t="s">
        <v>52</v>
      </c>
      <c r="AD5" s="22" t="s">
        <v>53</v>
      </c>
      <c r="AE5" s="22" t="s">
        <v>52</v>
      </c>
      <c r="AF5" s="22" t="s">
        <v>53</v>
      </c>
      <c r="AG5" s="22" t="s">
        <v>52</v>
      </c>
      <c r="AH5" s="22" t="s">
        <v>53</v>
      </c>
      <c r="AI5" s="22" t="s">
        <v>52</v>
      </c>
      <c r="AJ5" s="22" t="s">
        <v>53</v>
      </c>
    </row>
    <row r="6" spans="1:36" s="64" customFormat="1" ht="45" customHeight="1">
      <c r="A6" s="66">
        <v>104000</v>
      </c>
      <c r="B6" s="66">
        <v>341755</v>
      </c>
      <c r="C6" s="66">
        <v>59615</v>
      </c>
      <c r="D6" s="66">
        <v>67687</v>
      </c>
      <c r="E6" s="66">
        <v>39776</v>
      </c>
      <c r="F6" s="66">
        <v>127673</v>
      </c>
      <c r="G6" s="66">
        <v>477944</v>
      </c>
      <c r="H6" s="66">
        <v>1399008</v>
      </c>
      <c r="I6" s="66">
        <v>12994</v>
      </c>
      <c r="J6" s="66">
        <v>31631</v>
      </c>
      <c r="K6" s="66">
        <v>9067</v>
      </c>
      <c r="L6" s="66">
        <v>24523</v>
      </c>
      <c r="M6" s="66">
        <v>0</v>
      </c>
      <c r="N6" s="66">
        <v>0</v>
      </c>
      <c r="O6" s="66">
        <v>8</v>
      </c>
      <c r="P6" s="66">
        <v>31</v>
      </c>
      <c r="Q6" s="66">
        <v>4</v>
      </c>
      <c r="R6" s="66">
        <v>31</v>
      </c>
      <c r="S6" s="66">
        <v>19</v>
      </c>
      <c r="T6" s="66">
        <v>25</v>
      </c>
      <c r="U6" s="66">
        <v>0</v>
      </c>
      <c r="V6" s="66">
        <v>1</v>
      </c>
      <c r="W6" s="66">
        <v>4245</v>
      </c>
      <c r="X6" s="66">
        <v>3367</v>
      </c>
      <c r="Y6" s="66">
        <v>8668</v>
      </c>
      <c r="Z6" s="66">
        <v>31590</v>
      </c>
      <c r="AA6" s="66">
        <v>6</v>
      </c>
      <c r="AB6" s="66">
        <v>25</v>
      </c>
      <c r="AC6" s="66">
        <v>3807</v>
      </c>
      <c r="AD6" s="66">
        <v>3998</v>
      </c>
      <c r="AE6" s="66">
        <v>974</v>
      </c>
      <c r="AF6" s="66">
        <v>734</v>
      </c>
      <c r="AG6" s="66">
        <v>373</v>
      </c>
      <c r="AH6" s="66">
        <v>723</v>
      </c>
      <c r="AI6" s="66">
        <v>0</v>
      </c>
      <c r="AJ6" s="66">
        <v>0</v>
      </c>
    </row>
    <row r="7" spans="1:36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2" ht="15">
      <c r="A8" s="21" t="s">
        <v>58</v>
      </c>
      <c r="B8" s="21"/>
      <c r="C8" s="21"/>
      <c r="AE8" s="11"/>
      <c r="AF8" s="11"/>
    </row>
    <row r="9" spans="1:31" ht="15">
      <c r="A9" s="21" t="s">
        <v>59</v>
      </c>
      <c r="B9" s="21"/>
      <c r="C9" s="21"/>
      <c r="AE9" s="11"/>
    </row>
    <row r="10" ht="15" customHeight="1"/>
    <row r="11" ht="15" customHeight="1"/>
    <row r="12" ht="15" customHeight="1"/>
  </sheetData>
  <sheetProtection/>
  <mergeCells count="18">
    <mergeCell ref="A4:B4"/>
    <mergeCell ref="C4:D4"/>
    <mergeCell ref="G4:H4"/>
    <mergeCell ref="I4:J4"/>
    <mergeCell ref="K4:L4"/>
    <mergeCell ref="E4:F4"/>
    <mergeCell ref="AA4:AB4"/>
    <mergeCell ref="AC4:AD4"/>
    <mergeCell ref="AG4:AH4"/>
    <mergeCell ref="AI4:AJ4"/>
    <mergeCell ref="M4:N4"/>
    <mergeCell ref="O4:P4"/>
    <mergeCell ref="Q4:R4"/>
    <mergeCell ref="S4:T4"/>
    <mergeCell ref="U4:V4"/>
    <mergeCell ref="AE4:AF4"/>
    <mergeCell ref="W4:X4"/>
    <mergeCell ref="Y4:Z4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0" sqref="B20"/>
    </sheetView>
  </sheetViews>
  <sheetFormatPr defaultColWidth="9.140625" defaultRowHeight="12.75"/>
  <cols>
    <col min="1" max="1" width="4.421875" style="9" customWidth="1"/>
    <col min="2" max="2" width="56.28125" style="9" customWidth="1"/>
    <col min="3" max="3" width="13.00390625" style="9" customWidth="1"/>
    <col min="4" max="4" width="9.421875" style="9" bestFit="1" customWidth="1"/>
    <col min="5" max="16384" width="9.140625" style="9" customWidth="1"/>
  </cols>
  <sheetData>
    <row r="2" spans="1:4" ht="12.75" customHeight="1">
      <c r="A2" s="87" t="s">
        <v>73</v>
      </c>
      <c r="B2" s="87"/>
      <c r="C2" s="87"/>
      <c r="D2" s="87"/>
    </row>
    <row r="3" spans="1:5" ht="12.75" customHeight="1">
      <c r="A3" s="87"/>
      <c r="B3" s="87"/>
      <c r="C3" s="87"/>
      <c r="D3" s="87"/>
      <c r="E3" s="53"/>
    </row>
    <row r="4" spans="1:5" ht="18" customHeight="1">
      <c r="A4" s="87"/>
      <c r="B4" s="87"/>
      <c r="C4" s="87"/>
      <c r="D4" s="87"/>
      <c r="E4" s="53"/>
    </row>
    <row r="6" spans="1:4" ht="43.5" customHeight="1">
      <c r="A6" s="1" t="s">
        <v>0</v>
      </c>
      <c r="B6" s="57" t="s">
        <v>37</v>
      </c>
      <c r="C6" s="57" t="s">
        <v>28</v>
      </c>
      <c r="D6" s="57" t="s">
        <v>38</v>
      </c>
    </row>
    <row r="7" spans="1:4" ht="27" customHeight="1">
      <c r="A7" s="8">
        <v>1</v>
      </c>
      <c r="B7" s="54" t="s">
        <v>1</v>
      </c>
      <c r="C7" s="4">
        <f>HLOOKUP(B7,'Accept. Re Prem. &amp; Retrocession'!$C$3:$AN$19,17,)</f>
        <v>0</v>
      </c>
      <c r="D7" s="5">
        <f>C7/$C$25</f>
        <v>0</v>
      </c>
    </row>
    <row r="8" spans="1:4" ht="27" customHeight="1">
      <c r="A8" s="8">
        <v>2</v>
      </c>
      <c r="B8" s="54" t="s">
        <v>15</v>
      </c>
      <c r="C8" s="4">
        <f>HLOOKUP(B8,'Accept. Re Prem. &amp; Retrocession'!$C$3:$AN$19,17,)</f>
        <v>528.5</v>
      </c>
      <c r="D8" s="5">
        <f aca="true" t="shared" si="0" ref="D8:D21">C8/$C$25</f>
        <v>0.003521385826253895</v>
      </c>
    </row>
    <row r="9" spans="1:4" ht="27" customHeight="1">
      <c r="A9" s="8">
        <v>3</v>
      </c>
      <c r="B9" s="54" t="s">
        <v>2</v>
      </c>
      <c r="C9" s="4">
        <f>HLOOKUP(B9,'Accept. Re Prem. &amp; Retrocession'!$C$3:$AN$19,17,)</f>
        <v>375.5</v>
      </c>
      <c r="D9" s="5">
        <f t="shared" si="0"/>
        <v>0.0025019496267896643</v>
      </c>
    </row>
    <row r="10" spans="1:4" ht="27" customHeight="1">
      <c r="A10" s="8">
        <v>4</v>
      </c>
      <c r="B10" s="54" t="s">
        <v>3</v>
      </c>
      <c r="C10" s="4">
        <f>HLOOKUP(B10,'Accept. Re Prem. &amp; Retrocession'!$C$3:$AN$19,17,)</f>
        <v>0</v>
      </c>
      <c r="D10" s="5">
        <f t="shared" si="0"/>
        <v>0</v>
      </c>
    </row>
    <row r="11" spans="1:4" ht="27" customHeight="1">
      <c r="A11" s="8">
        <v>5</v>
      </c>
      <c r="B11" s="54" t="s">
        <v>4</v>
      </c>
      <c r="C11" s="4">
        <f>HLOOKUP(B11,'Accept. Re Prem. &amp; Retrocession'!$C$3:$AN$19,17,)</f>
        <v>12049.02</v>
      </c>
      <c r="D11" s="5">
        <f t="shared" si="0"/>
        <v>0.08028239971286605</v>
      </c>
    </row>
    <row r="12" spans="1:4" ht="27" customHeight="1">
      <c r="A12" s="8">
        <v>6</v>
      </c>
      <c r="B12" s="54" t="s">
        <v>5</v>
      </c>
      <c r="C12" s="4">
        <f>HLOOKUP(B12,'Accept. Re Prem. &amp; Retrocession'!$C$3:$AN$19,17,)</f>
        <v>1197.23</v>
      </c>
      <c r="D12" s="5">
        <f t="shared" si="0"/>
        <v>0.007977121575716084</v>
      </c>
    </row>
    <row r="13" spans="1:4" ht="27" customHeight="1">
      <c r="A13" s="8">
        <v>7</v>
      </c>
      <c r="B13" s="54" t="s">
        <v>6</v>
      </c>
      <c r="C13" s="4">
        <f>HLOOKUP(B13,'Accept. Re Prem. &amp; Retrocession'!$C$3:$AN$19,17,)</f>
        <v>0</v>
      </c>
      <c r="D13" s="5">
        <f t="shared" si="0"/>
        <v>0</v>
      </c>
    </row>
    <row r="14" spans="1:4" ht="27" customHeight="1">
      <c r="A14" s="8">
        <v>8</v>
      </c>
      <c r="B14" s="54" t="s">
        <v>22</v>
      </c>
      <c r="C14" s="4">
        <f>HLOOKUP(B14,'Accept. Re Prem. &amp; Retrocession'!$C$3:$AN$19,17,)</f>
        <v>66016</v>
      </c>
      <c r="D14" s="5">
        <f t="shared" si="0"/>
        <v>0.43986339963288007</v>
      </c>
    </row>
    <row r="15" spans="1:4" ht="27" customHeight="1">
      <c r="A15" s="8">
        <v>9</v>
      </c>
      <c r="B15" s="54" t="s">
        <v>16</v>
      </c>
      <c r="C15" s="4">
        <f>HLOOKUP(B15,'Accept. Re Prem. &amp; Retrocession'!$C$3:$AN$19,17,)</f>
        <v>0</v>
      </c>
      <c r="D15" s="5">
        <f t="shared" si="0"/>
        <v>0</v>
      </c>
    </row>
    <row r="16" spans="1:4" ht="27" customHeight="1">
      <c r="A16" s="8">
        <v>10</v>
      </c>
      <c r="B16" s="54" t="s">
        <v>24</v>
      </c>
      <c r="C16" s="4">
        <f>HLOOKUP(B16,'Accept. Re Prem. &amp; Retrocession'!$C$3:$AN$19,17,)</f>
        <v>0</v>
      </c>
      <c r="D16" s="5">
        <f t="shared" si="0"/>
        <v>0</v>
      </c>
    </row>
    <row r="17" spans="1:4" ht="27" customHeight="1">
      <c r="A17" s="8">
        <v>11</v>
      </c>
      <c r="B17" s="54" t="s">
        <v>17</v>
      </c>
      <c r="C17" s="4">
        <f>HLOOKUP(B17,'Accept. Re Prem. &amp; Retrocession'!$C$3:$AN$19,17,)</f>
        <v>0</v>
      </c>
      <c r="D17" s="5">
        <f t="shared" si="0"/>
        <v>0</v>
      </c>
    </row>
    <row r="18" spans="1:4" ht="27" customHeight="1">
      <c r="A18" s="8">
        <v>12</v>
      </c>
      <c r="B18" s="54" t="s">
        <v>7</v>
      </c>
      <c r="C18" s="4">
        <f>HLOOKUP(B18,'Accept. Re Prem. &amp; Retrocession'!$C$3:$AN$19,17,)</f>
        <v>4186.94</v>
      </c>
      <c r="D18" s="5">
        <f t="shared" si="0"/>
        <v>0.027897504581599775</v>
      </c>
    </row>
    <row r="19" spans="1:4" ht="27" customHeight="1">
      <c r="A19" s="8">
        <v>13</v>
      </c>
      <c r="B19" s="54" t="s">
        <v>8</v>
      </c>
      <c r="C19" s="4">
        <f>HLOOKUP(B19,'Accept. Re Prem. &amp; Retrocession'!$C$3:$AN$19,17,)</f>
        <v>37612.24</v>
      </c>
      <c r="D19" s="5">
        <f t="shared" si="0"/>
        <v>0.2506096666597158</v>
      </c>
    </row>
    <row r="20" spans="1:4" ht="27" customHeight="1">
      <c r="A20" s="8">
        <v>14</v>
      </c>
      <c r="B20" s="54" t="s">
        <v>9</v>
      </c>
      <c r="C20" s="4">
        <f>HLOOKUP(B20,'Accept. Re Prem. &amp; Retrocession'!$C$3:$AN$19,17,)</f>
        <v>28117.527697999998</v>
      </c>
      <c r="D20" s="5">
        <f t="shared" si="0"/>
        <v>0.1873465723841788</v>
      </c>
    </row>
    <row r="21" spans="1:4" ht="27" customHeight="1">
      <c r="A21" s="8">
        <v>15</v>
      </c>
      <c r="B21" s="54" t="s">
        <v>10</v>
      </c>
      <c r="C21" s="4">
        <f>HLOOKUP(B21,'Accept. Re Prem. &amp; Retrocession'!$C$3:$AN$19,17,)</f>
        <v>0</v>
      </c>
      <c r="D21" s="5">
        <f t="shared" si="0"/>
        <v>0</v>
      </c>
    </row>
    <row r="22" spans="1:4" ht="27" customHeight="1">
      <c r="A22" s="8">
        <v>16</v>
      </c>
      <c r="B22" s="54" t="s">
        <v>11</v>
      </c>
      <c r="C22" s="4">
        <f>HLOOKUP(B22,'Accept. Re Prem. &amp; Retrocession'!$C$3:$AN$19,17,)</f>
        <v>0</v>
      </c>
      <c r="D22" s="5">
        <f>C22/$C$25</f>
        <v>0</v>
      </c>
    </row>
    <row r="23" spans="1:4" ht="27" customHeight="1">
      <c r="A23" s="8">
        <v>17</v>
      </c>
      <c r="B23" s="54" t="s">
        <v>12</v>
      </c>
      <c r="C23" s="4">
        <f>HLOOKUP(B23,'Accept. Re Prem. &amp; Retrocession'!$C$3:$AN$19,17,)</f>
        <v>0</v>
      </c>
      <c r="D23" s="5">
        <f>C23/$C$25</f>
        <v>0</v>
      </c>
    </row>
    <row r="24" spans="1:4" ht="27" customHeight="1">
      <c r="A24" s="8">
        <v>18</v>
      </c>
      <c r="B24" s="54" t="s">
        <v>13</v>
      </c>
      <c r="C24" s="4">
        <f>HLOOKUP(B24,'Accept. Re Prem. &amp; Retrocession'!$C$3:$AN$19,17,)</f>
        <v>0</v>
      </c>
      <c r="D24" s="5">
        <f>C24/$C$25</f>
        <v>0</v>
      </c>
    </row>
    <row r="25" spans="1:4" ht="27" customHeight="1">
      <c r="A25" s="55"/>
      <c r="B25" s="62" t="s">
        <v>27</v>
      </c>
      <c r="C25" s="6">
        <f>SUM(C7:C24)</f>
        <v>150082.95769799998</v>
      </c>
      <c r="D25" s="7">
        <f>SUM(D7:D24)</f>
        <v>1</v>
      </c>
    </row>
    <row r="26" ht="15">
      <c r="C26" s="11"/>
    </row>
    <row r="27" ht="15">
      <c r="C27" s="11"/>
    </row>
    <row r="28" ht="15">
      <c r="C28" s="11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18.8515625" style="9" bestFit="1" customWidth="1"/>
    <col min="2" max="2" width="14.421875" style="9" bestFit="1" customWidth="1"/>
    <col min="3" max="3" width="19.8515625" style="9" bestFit="1" customWidth="1"/>
    <col min="4" max="6" width="18.00390625" style="9" bestFit="1" customWidth="1"/>
    <col min="7" max="16384" width="9.140625" style="9" customWidth="1"/>
  </cols>
  <sheetData>
    <row r="2" spans="1:6" ht="29.25" customHeight="1">
      <c r="A2" s="25" t="s">
        <v>39</v>
      </c>
      <c r="B2" s="12"/>
      <c r="C2" s="12"/>
      <c r="D2" s="12"/>
      <c r="E2" s="12"/>
      <c r="F2" s="13"/>
    </row>
    <row r="3" spans="1:6" ht="38.25">
      <c r="A3" s="23" t="s">
        <v>18</v>
      </c>
      <c r="B3" s="23" t="s">
        <v>19</v>
      </c>
      <c r="C3" s="23" t="s">
        <v>20</v>
      </c>
      <c r="D3" s="23" t="s">
        <v>21</v>
      </c>
      <c r="E3" s="24" t="s">
        <v>22</v>
      </c>
      <c r="F3" s="24" t="s">
        <v>23</v>
      </c>
    </row>
    <row r="4" spans="1:7" ht="39.75" customHeight="1">
      <c r="A4" s="10">
        <v>11413</v>
      </c>
      <c r="B4" s="10">
        <v>0</v>
      </c>
      <c r="C4" s="10">
        <v>0</v>
      </c>
      <c r="D4" s="10">
        <v>8051</v>
      </c>
      <c r="E4" s="10">
        <v>4</v>
      </c>
      <c r="F4" s="10">
        <v>19</v>
      </c>
      <c r="G4" s="11"/>
    </row>
    <row r="5" spans="1:6" ht="15">
      <c r="A5" s="65"/>
      <c r="B5" s="65"/>
      <c r="C5" s="65"/>
      <c r="D5" s="65"/>
      <c r="E5" s="65"/>
      <c r="F5" s="65"/>
    </row>
    <row r="6" spans="1:7" ht="15">
      <c r="A6" s="21" t="s">
        <v>58</v>
      </c>
      <c r="C6" s="11"/>
      <c r="G6" s="11"/>
    </row>
    <row r="8" ht="15">
      <c r="D8" s="1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AN67"/>
  <sheetViews>
    <sheetView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N26" sqref="AN26"/>
    </sheetView>
  </sheetViews>
  <sheetFormatPr defaultColWidth="9.140625" defaultRowHeight="12.75"/>
  <cols>
    <col min="1" max="1" width="4.57421875" style="32" customWidth="1"/>
    <col min="2" max="2" width="25.28125" style="32" customWidth="1"/>
    <col min="3" max="40" width="12.7109375" style="32" customWidth="1"/>
    <col min="41" max="16384" width="9.140625" style="32" customWidth="1"/>
  </cols>
  <sheetData>
    <row r="1" spans="1:10" s="29" customFormat="1" ht="39" customHeight="1">
      <c r="A1" s="36" t="s">
        <v>60</v>
      </c>
      <c r="B1" s="27"/>
      <c r="C1" s="27"/>
      <c r="D1" s="27"/>
      <c r="E1" s="27"/>
      <c r="F1" s="27"/>
      <c r="G1" s="27"/>
      <c r="H1" s="27"/>
      <c r="I1" s="28"/>
      <c r="J1" s="28"/>
    </row>
    <row r="2" spans="1:38" s="29" customFormat="1" ht="25.5" customHeight="1">
      <c r="A2" s="29" t="s">
        <v>55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40" s="29" customFormat="1" ht="45" customHeight="1">
      <c r="A3" s="78" t="s">
        <v>25</v>
      </c>
      <c r="B3" s="80" t="s">
        <v>26</v>
      </c>
      <c r="C3" s="82" t="s">
        <v>1</v>
      </c>
      <c r="D3" s="82"/>
      <c r="E3" s="75" t="s">
        <v>15</v>
      </c>
      <c r="F3" s="76"/>
      <c r="G3" s="75" t="s">
        <v>2</v>
      </c>
      <c r="H3" s="76"/>
      <c r="I3" s="75" t="s">
        <v>3</v>
      </c>
      <c r="J3" s="76"/>
      <c r="K3" s="75" t="s">
        <v>4</v>
      </c>
      <c r="L3" s="76"/>
      <c r="M3" s="75" t="s">
        <v>5</v>
      </c>
      <c r="N3" s="76"/>
      <c r="O3" s="75" t="s">
        <v>6</v>
      </c>
      <c r="P3" s="76"/>
      <c r="Q3" s="75" t="s">
        <v>22</v>
      </c>
      <c r="R3" s="76"/>
      <c r="S3" s="75" t="s">
        <v>16</v>
      </c>
      <c r="T3" s="76"/>
      <c r="U3" s="75" t="s">
        <v>24</v>
      </c>
      <c r="V3" s="76"/>
      <c r="W3" s="75" t="s">
        <v>17</v>
      </c>
      <c r="X3" s="76"/>
      <c r="Y3" s="75" t="s">
        <v>7</v>
      </c>
      <c r="Z3" s="76"/>
      <c r="AA3" s="71" t="s">
        <v>8</v>
      </c>
      <c r="AB3" s="72"/>
      <c r="AC3" s="71" t="s">
        <v>9</v>
      </c>
      <c r="AD3" s="72"/>
      <c r="AE3" s="71" t="s">
        <v>10</v>
      </c>
      <c r="AF3" s="72"/>
      <c r="AG3" s="71" t="s">
        <v>11</v>
      </c>
      <c r="AH3" s="72"/>
      <c r="AI3" s="73" t="s">
        <v>12</v>
      </c>
      <c r="AJ3" s="74"/>
      <c r="AK3" s="73" t="s">
        <v>13</v>
      </c>
      <c r="AL3" s="74"/>
      <c r="AM3" s="83" t="s">
        <v>27</v>
      </c>
      <c r="AN3" s="84"/>
    </row>
    <row r="4" spans="1:40" s="29" customFormat="1" ht="24">
      <c r="A4" s="79"/>
      <c r="B4" s="81"/>
      <c r="C4" s="37" t="s">
        <v>28</v>
      </c>
      <c r="D4" s="37" t="s">
        <v>29</v>
      </c>
      <c r="E4" s="37" t="s">
        <v>28</v>
      </c>
      <c r="F4" s="37" t="s">
        <v>29</v>
      </c>
      <c r="G4" s="37" t="s">
        <v>28</v>
      </c>
      <c r="H4" s="37" t="s">
        <v>29</v>
      </c>
      <c r="I4" s="37" t="s">
        <v>28</v>
      </c>
      <c r="J4" s="37" t="s">
        <v>29</v>
      </c>
      <c r="K4" s="37" t="s">
        <v>28</v>
      </c>
      <c r="L4" s="37" t="s">
        <v>29</v>
      </c>
      <c r="M4" s="37" t="s">
        <v>28</v>
      </c>
      <c r="N4" s="37" t="s">
        <v>29</v>
      </c>
      <c r="O4" s="37" t="s">
        <v>28</v>
      </c>
      <c r="P4" s="37" t="s">
        <v>29</v>
      </c>
      <c r="Q4" s="37" t="s">
        <v>28</v>
      </c>
      <c r="R4" s="37" t="s">
        <v>29</v>
      </c>
      <c r="S4" s="37" t="s">
        <v>28</v>
      </c>
      <c r="T4" s="37" t="s">
        <v>29</v>
      </c>
      <c r="U4" s="37" t="s">
        <v>28</v>
      </c>
      <c r="V4" s="37" t="s">
        <v>29</v>
      </c>
      <c r="W4" s="37" t="s">
        <v>28</v>
      </c>
      <c r="X4" s="37" t="s">
        <v>29</v>
      </c>
      <c r="Y4" s="37" t="s">
        <v>28</v>
      </c>
      <c r="Z4" s="37" t="s">
        <v>29</v>
      </c>
      <c r="AA4" s="37" t="s">
        <v>28</v>
      </c>
      <c r="AB4" s="37" t="s">
        <v>29</v>
      </c>
      <c r="AC4" s="37" t="s">
        <v>28</v>
      </c>
      <c r="AD4" s="37" t="s">
        <v>29</v>
      </c>
      <c r="AE4" s="37" t="s">
        <v>28</v>
      </c>
      <c r="AF4" s="37" t="s">
        <v>29</v>
      </c>
      <c r="AG4" s="37" t="s">
        <v>28</v>
      </c>
      <c r="AH4" s="37" t="s">
        <v>29</v>
      </c>
      <c r="AI4" s="37" t="s">
        <v>28</v>
      </c>
      <c r="AJ4" s="37" t="s">
        <v>29</v>
      </c>
      <c r="AK4" s="37" t="s">
        <v>28</v>
      </c>
      <c r="AL4" s="37" t="s">
        <v>29</v>
      </c>
      <c r="AM4" s="37" t="s">
        <v>28</v>
      </c>
      <c r="AN4" s="37" t="s">
        <v>29</v>
      </c>
    </row>
    <row r="5" spans="1:40" s="31" customFormat="1" ht="43.5" customHeight="1">
      <c r="A5" s="67">
        <v>1</v>
      </c>
      <c r="B5" s="3" t="s">
        <v>40</v>
      </c>
      <c r="C5" s="68">
        <v>2079437.4587019074</v>
      </c>
      <c r="D5" s="68">
        <v>165653.4677923157</v>
      </c>
      <c r="E5" s="68">
        <v>530471.3915000313</v>
      </c>
      <c r="F5" s="68">
        <v>0</v>
      </c>
      <c r="G5" s="68">
        <v>232385.0930000039</v>
      </c>
      <c r="H5" s="68">
        <v>2154.5463999999993</v>
      </c>
      <c r="I5" s="68">
        <v>23811554.94079541</v>
      </c>
      <c r="J5" s="68">
        <v>0</v>
      </c>
      <c r="K5" s="68">
        <v>2999080.2569922926</v>
      </c>
      <c r="L5" s="68">
        <v>179484.0530782278</v>
      </c>
      <c r="M5" s="68">
        <v>453710.7506999992</v>
      </c>
      <c r="N5" s="68">
        <v>510.98969999999997</v>
      </c>
      <c r="O5" s="68">
        <v>0</v>
      </c>
      <c r="P5" s="68">
        <v>0</v>
      </c>
      <c r="Q5" s="68">
        <v>179635.752</v>
      </c>
      <c r="R5" s="68">
        <v>179635.702414</v>
      </c>
      <c r="S5" s="68">
        <v>0</v>
      </c>
      <c r="T5" s="68">
        <v>0</v>
      </c>
      <c r="U5" s="68">
        <v>69000.0094</v>
      </c>
      <c r="V5" s="68">
        <v>31760.379</v>
      </c>
      <c r="W5" s="68">
        <v>0</v>
      </c>
      <c r="X5" s="68">
        <v>0</v>
      </c>
      <c r="Y5" s="68">
        <v>327144.05420000013</v>
      </c>
      <c r="Z5" s="68">
        <v>115324.63351399999</v>
      </c>
      <c r="AA5" s="68">
        <v>2482024.7145</v>
      </c>
      <c r="AB5" s="68">
        <v>819134.5287329999</v>
      </c>
      <c r="AC5" s="68">
        <v>0</v>
      </c>
      <c r="AD5" s="68">
        <v>0</v>
      </c>
      <c r="AE5" s="68">
        <v>275266.06299999997</v>
      </c>
      <c r="AF5" s="68">
        <v>81623.947466</v>
      </c>
      <c r="AG5" s="68">
        <v>0</v>
      </c>
      <c r="AH5" s="68">
        <v>0</v>
      </c>
      <c r="AI5" s="68">
        <v>667925.4556</v>
      </c>
      <c r="AJ5" s="68">
        <v>514028.632667</v>
      </c>
      <c r="AK5" s="68">
        <v>0</v>
      </c>
      <c r="AL5" s="68">
        <v>0</v>
      </c>
      <c r="AM5" s="30">
        <f aca="true" t="shared" si="0" ref="AM5:AN18">C5+E5+G5+I5+K5+M5+O5+Q5+S5+U5+W5+Y5+AA5+AC5+AE5+AG5+AI5+AK5</f>
        <v>34107635.94038965</v>
      </c>
      <c r="AN5" s="30">
        <f t="shared" si="0"/>
        <v>2089310.880764543</v>
      </c>
    </row>
    <row r="6" spans="1:40" ht="45" customHeight="1">
      <c r="A6" s="67">
        <v>2</v>
      </c>
      <c r="B6" s="3" t="s">
        <v>57</v>
      </c>
      <c r="C6" s="68">
        <v>8929397.88</v>
      </c>
      <c r="D6" s="68">
        <v>0</v>
      </c>
      <c r="E6" s="68">
        <v>78128.95</v>
      </c>
      <c r="F6" s="68">
        <v>0</v>
      </c>
      <c r="G6" s="68">
        <v>38061.24999999998</v>
      </c>
      <c r="H6" s="68">
        <v>0</v>
      </c>
      <c r="I6" s="68">
        <v>10999613.829999998</v>
      </c>
      <c r="J6" s="68">
        <v>0</v>
      </c>
      <c r="K6" s="68">
        <v>35972.7</v>
      </c>
      <c r="L6" s="68">
        <v>0</v>
      </c>
      <c r="M6" s="68">
        <v>6084.01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68">
        <v>0</v>
      </c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68">
        <v>0</v>
      </c>
      <c r="AD6" s="68">
        <v>0</v>
      </c>
      <c r="AE6" s="68">
        <v>0</v>
      </c>
      <c r="AF6" s="68">
        <v>0</v>
      </c>
      <c r="AG6" s="68">
        <v>0</v>
      </c>
      <c r="AH6" s="68">
        <v>0</v>
      </c>
      <c r="AI6" s="68">
        <v>0</v>
      </c>
      <c r="AJ6" s="68">
        <v>0</v>
      </c>
      <c r="AK6" s="68">
        <v>0</v>
      </c>
      <c r="AL6" s="68">
        <v>0</v>
      </c>
      <c r="AM6" s="30">
        <f t="shared" si="0"/>
        <v>20087258.619999997</v>
      </c>
      <c r="AN6" s="30">
        <f t="shared" si="0"/>
        <v>0</v>
      </c>
    </row>
    <row r="7" spans="1:40" ht="45" customHeight="1">
      <c r="A7" s="67">
        <v>3</v>
      </c>
      <c r="B7" s="3" t="s">
        <v>42</v>
      </c>
      <c r="C7" s="68">
        <v>404729.92971899995</v>
      </c>
      <c r="D7" s="68">
        <v>2.2532727</v>
      </c>
      <c r="E7" s="68">
        <v>88485.13579</v>
      </c>
      <c r="F7" s="68">
        <v>0</v>
      </c>
      <c r="G7" s="68">
        <v>154836.77169164</v>
      </c>
      <c r="H7" s="68">
        <v>3226.9956501999995</v>
      </c>
      <c r="I7" s="68">
        <v>12282842.14985</v>
      </c>
      <c r="J7" s="68">
        <v>0</v>
      </c>
      <c r="K7" s="68">
        <v>1691869.33444845</v>
      </c>
      <c r="L7" s="68">
        <v>69921.419227</v>
      </c>
      <c r="M7" s="68">
        <v>209036.540072</v>
      </c>
      <c r="N7" s="68">
        <v>42825.1815398</v>
      </c>
      <c r="O7" s="68">
        <v>0</v>
      </c>
      <c r="P7" s="68">
        <v>0</v>
      </c>
      <c r="Q7" s="68">
        <v>82520</v>
      </c>
      <c r="R7" s="68">
        <v>66016</v>
      </c>
      <c r="S7" s="68">
        <v>0</v>
      </c>
      <c r="T7" s="68">
        <v>0</v>
      </c>
      <c r="U7" s="68">
        <v>0</v>
      </c>
      <c r="V7" s="68">
        <v>23131.2422732</v>
      </c>
      <c r="W7" s="68">
        <v>0</v>
      </c>
      <c r="X7" s="68">
        <v>0</v>
      </c>
      <c r="Y7" s="68">
        <v>267595.432146</v>
      </c>
      <c r="Z7" s="68">
        <v>158774.30177996</v>
      </c>
      <c r="AA7" s="68">
        <v>1172477.0714148</v>
      </c>
      <c r="AB7" s="68">
        <v>1074514.8347294899</v>
      </c>
      <c r="AC7" s="68">
        <v>0</v>
      </c>
      <c r="AD7" s="68">
        <v>0</v>
      </c>
      <c r="AE7" s="68">
        <v>1009266.1012</v>
      </c>
      <c r="AF7" s="68">
        <v>744547.3799600002</v>
      </c>
      <c r="AG7" s="68">
        <v>0</v>
      </c>
      <c r="AH7" s="68">
        <v>0</v>
      </c>
      <c r="AI7" s="68">
        <v>258498.48</v>
      </c>
      <c r="AJ7" s="68">
        <v>154809.37507555002</v>
      </c>
      <c r="AK7" s="68">
        <v>0</v>
      </c>
      <c r="AL7" s="68">
        <v>0</v>
      </c>
      <c r="AM7" s="30">
        <f t="shared" si="0"/>
        <v>17622156.94633189</v>
      </c>
      <c r="AN7" s="30">
        <f t="shared" si="0"/>
        <v>2337768.9835079</v>
      </c>
    </row>
    <row r="8" spans="1:40" ht="45" customHeight="1">
      <c r="A8" s="67">
        <v>4</v>
      </c>
      <c r="B8" s="3" t="s">
        <v>41</v>
      </c>
      <c r="C8" s="68">
        <v>1422505.01</v>
      </c>
      <c r="D8" s="68">
        <v>176.88</v>
      </c>
      <c r="E8" s="68">
        <v>69206.84</v>
      </c>
      <c r="F8" s="68">
        <v>0</v>
      </c>
      <c r="G8" s="68">
        <v>91163.75</v>
      </c>
      <c r="H8" s="68">
        <v>0</v>
      </c>
      <c r="I8" s="68">
        <v>9988593.25</v>
      </c>
      <c r="J8" s="68">
        <v>0</v>
      </c>
      <c r="K8" s="68">
        <v>532101.76</v>
      </c>
      <c r="L8" s="68">
        <v>0</v>
      </c>
      <c r="M8" s="68">
        <v>72037.66</v>
      </c>
      <c r="N8" s="68">
        <v>3838.0199999999995</v>
      </c>
      <c r="O8" s="68">
        <v>0</v>
      </c>
      <c r="P8" s="68">
        <v>0</v>
      </c>
      <c r="Q8" s="68">
        <v>3941.63</v>
      </c>
      <c r="R8" s="68">
        <v>0</v>
      </c>
      <c r="S8" s="68">
        <v>9202.62</v>
      </c>
      <c r="T8" s="68">
        <v>6671.85</v>
      </c>
      <c r="U8" s="68">
        <v>0</v>
      </c>
      <c r="V8" s="68">
        <v>0</v>
      </c>
      <c r="W8" s="68">
        <v>0</v>
      </c>
      <c r="X8" s="68">
        <v>0</v>
      </c>
      <c r="Y8" s="68">
        <v>65998.91</v>
      </c>
      <c r="Z8" s="68">
        <v>21727.75</v>
      </c>
      <c r="AA8" s="68">
        <v>1239820.2</v>
      </c>
      <c r="AB8" s="68">
        <v>118553.68999999999</v>
      </c>
      <c r="AC8" s="68">
        <v>0</v>
      </c>
      <c r="AD8" s="68">
        <v>0</v>
      </c>
      <c r="AE8" s="68">
        <v>261500.80999999997</v>
      </c>
      <c r="AF8" s="68">
        <v>0</v>
      </c>
      <c r="AG8" s="68">
        <v>8768.5</v>
      </c>
      <c r="AH8" s="68">
        <v>0</v>
      </c>
      <c r="AI8" s="68">
        <v>160979.8</v>
      </c>
      <c r="AJ8" s="68">
        <v>53506.87</v>
      </c>
      <c r="AK8" s="68">
        <v>0</v>
      </c>
      <c r="AL8" s="68">
        <v>0</v>
      </c>
      <c r="AM8" s="30">
        <f t="shared" si="0"/>
        <v>13925820.74</v>
      </c>
      <c r="AN8" s="30">
        <f t="shared" si="0"/>
        <v>204475.06</v>
      </c>
    </row>
    <row r="9" spans="1:40" ht="45" customHeight="1">
      <c r="A9" s="67">
        <v>5</v>
      </c>
      <c r="B9" s="3" t="s">
        <v>44</v>
      </c>
      <c r="C9" s="68">
        <v>31554.83</v>
      </c>
      <c r="D9" s="68">
        <v>0</v>
      </c>
      <c r="E9" s="68">
        <v>10171.361</v>
      </c>
      <c r="F9" s="68">
        <v>0</v>
      </c>
      <c r="G9" s="68">
        <v>30737.459491999998</v>
      </c>
      <c r="H9" s="68">
        <v>373.0105</v>
      </c>
      <c r="I9" s="68">
        <v>7161024.79</v>
      </c>
      <c r="J9" s="68">
        <v>0</v>
      </c>
      <c r="K9" s="68">
        <v>516447.281006</v>
      </c>
      <c r="L9" s="68">
        <v>32461.989391999996</v>
      </c>
      <c r="M9" s="68">
        <v>139569.753359</v>
      </c>
      <c r="N9" s="68">
        <v>78361.33920178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18162</v>
      </c>
      <c r="V9" s="68">
        <v>5445.47407576</v>
      </c>
      <c r="W9" s="68">
        <v>0</v>
      </c>
      <c r="X9" s="68">
        <v>0</v>
      </c>
      <c r="Y9" s="68">
        <v>81461.33352480001</v>
      </c>
      <c r="Z9" s="68">
        <v>82811.02786813001</v>
      </c>
      <c r="AA9" s="68">
        <v>1377140.2892417999</v>
      </c>
      <c r="AB9" s="68">
        <v>1396428.6232455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  <c r="AI9" s="68">
        <v>17931.05</v>
      </c>
      <c r="AJ9" s="68">
        <v>8965.525</v>
      </c>
      <c r="AK9" s="68">
        <v>0</v>
      </c>
      <c r="AL9" s="68">
        <v>0</v>
      </c>
      <c r="AM9" s="30">
        <f t="shared" si="0"/>
        <v>9384200.1476236</v>
      </c>
      <c r="AN9" s="30">
        <f t="shared" si="0"/>
        <v>1604846.9892831699</v>
      </c>
    </row>
    <row r="10" spans="1:40" ht="45" customHeight="1">
      <c r="A10" s="67">
        <v>6</v>
      </c>
      <c r="B10" s="3" t="s">
        <v>47</v>
      </c>
      <c r="C10" s="68">
        <v>337775.2931506851</v>
      </c>
      <c r="D10" s="68">
        <v>0</v>
      </c>
      <c r="E10" s="68">
        <v>306783.3847945203</v>
      </c>
      <c r="F10" s="68">
        <v>0</v>
      </c>
      <c r="G10" s="68">
        <v>188075.40821917844</v>
      </c>
      <c r="H10" s="68">
        <v>0</v>
      </c>
      <c r="I10" s="68">
        <v>7204605.144849624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30">
        <f t="shared" si="0"/>
        <v>8037239.231014008</v>
      </c>
      <c r="AN10" s="30">
        <f t="shared" si="0"/>
        <v>0</v>
      </c>
    </row>
    <row r="11" spans="1:40" ht="45" customHeight="1">
      <c r="A11" s="67">
        <v>7</v>
      </c>
      <c r="B11" s="3" t="s">
        <v>43</v>
      </c>
      <c r="C11" s="68">
        <v>49994.10230419846</v>
      </c>
      <c r="D11" s="68">
        <v>0</v>
      </c>
      <c r="E11" s="68">
        <v>26055.221020408157</v>
      </c>
      <c r="F11" s="68">
        <v>0</v>
      </c>
      <c r="G11" s="68">
        <v>49491.72244029993</v>
      </c>
      <c r="H11" s="68">
        <v>0</v>
      </c>
      <c r="I11" s="68">
        <v>5392475.228350894</v>
      </c>
      <c r="J11" s="68">
        <v>0</v>
      </c>
      <c r="K11" s="68">
        <v>1711080.645326889</v>
      </c>
      <c r="L11" s="68">
        <v>2311.936</v>
      </c>
      <c r="M11" s="68">
        <v>109228.20891156906</v>
      </c>
      <c r="N11" s="68">
        <v>29512.42972222222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84191.29204491571</v>
      </c>
      <c r="Z11" s="68">
        <v>61978.96442522355</v>
      </c>
      <c r="AA11" s="68">
        <v>298707.8516540001</v>
      </c>
      <c r="AB11" s="68">
        <v>185007.92422841428</v>
      </c>
      <c r="AC11" s="68">
        <v>7276.94775</v>
      </c>
      <c r="AD11" s="68">
        <v>6946.104018</v>
      </c>
      <c r="AE11" s="68">
        <v>54699.220201515156</v>
      </c>
      <c r="AF11" s="68">
        <v>37321.870051943566</v>
      </c>
      <c r="AG11" s="68">
        <v>0</v>
      </c>
      <c r="AH11" s="68">
        <v>0</v>
      </c>
      <c r="AI11" s="68">
        <v>16266.414</v>
      </c>
      <c r="AJ11" s="68">
        <v>483.207</v>
      </c>
      <c r="AK11" s="68">
        <v>0</v>
      </c>
      <c r="AL11" s="68">
        <v>0</v>
      </c>
      <c r="AM11" s="30">
        <f t="shared" si="0"/>
        <v>7799466.854004689</v>
      </c>
      <c r="AN11" s="30">
        <f t="shared" si="0"/>
        <v>323562.4354458036</v>
      </c>
    </row>
    <row r="12" spans="1:40" ht="45" customHeight="1">
      <c r="A12" s="67">
        <v>8</v>
      </c>
      <c r="B12" s="3" t="s">
        <v>46</v>
      </c>
      <c r="C12" s="68">
        <v>75647</v>
      </c>
      <c r="D12" s="68">
        <v>0</v>
      </c>
      <c r="E12" s="68">
        <v>28559</v>
      </c>
      <c r="F12" s="68">
        <v>0</v>
      </c>
      <c r="G12" s="68">
        <v>36522</v>
      </c>
      <c r="H12" s="68">
        <v>0</v>
      </c>
      <c r="I12" s="68">
        <v>7309927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30">
        <f t="shared" si="0"/>
        <v>7450655</v>
      </c>
      <c r="AN12" s="30">
        <f t="shared" si="0"/>
        <v>0</v>
      </c>
    </row>
    <row r="13" spans="1:40" ht="45" customHeight="1">
      <c r="A13" s="67">
        <v>9</v>
      </c>
      <c r="B13" s="3" t="s">
        <v>45</v>
      </c>
      <c r="C13" s="68">
        <v>0</v>
      </c>
      <c r="D13" s="68">
        <v>0</v>
      </c>
      <c r="E13" s="68">
        <v>1057</v>
      </c>
      <c r="F13" s="68">
        <v>528.5</v>
      </c>
      <c r="G13" s="68">
        <v>417.2</v>
      </c>
      <c r="H13" s="68">
        <v>375.5</v>
      </c>
      <c r="I13" s="68">
        <v>4290571.38</v>
      </c>
      <c r="J13" s="68">
        <v>0</v>
      </c>
      <c r="K13" s="68">
        <v>14236.1</v>
      </c>
      <c r="L13" s="68">
        <v>12049.02</v>
      </c>
      <c r="M13" s="68">
        <v>1330.26</v>
      </c>
      <c r="N13" s="68">
        <v>1197.23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23756</v>
      </c>
      <c r="Z13" s="68">
        <v>4186.53</v>
      </c>
      <c r="AA13" s="68">
        <v>2421.64</v>
      </c>
      <c r="AB13" s="68">
        <v>1065.52</v>
      </c>
      <c r="AC13" s="68">
        <v>37341.07</v>
      </c>
      <c r="AD13" s="68">
        <v>36546.72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30">
        <f t="shared" si="0"/>
        <v>4371130.649999999</v>
      </c>
      <c r="AN13" s="30">
        <f t="shared" si="0"/>
        <v>55949.020000000004</v>
      </c>
    </row>
    <row r="14" spans="1:40" ht="45" customHeight="1">
      <c r="A14" s="67">
        <v>10</v>
      </c>
      <c r="B14" s="3" t="s">
        <v>56</v>
      </c>
      <c r="C14" s="68">
        <v>0</v>
      </c>
      <c r="D14" s="68">
        <v>0</v>
      </c>
      <c r="E14" s="68">
        <v>6108.5</v>
      </c>
      <c r="F14" s="68">
        <v>0</v>
      </c>
      <c r="G14" s="68">
        <v>15113.96</v>
      </c>
      <c r="H14" s="68">
        <v>0</v>
      </c>
      <c r="I14" s="68">
        <v>216850.09</v>
      </c>
      <c r="J14" s="68">
        <v>0</v>
      </c>
      <c r="K14" s="68">
        <v>171759.12</v>
      </c>
      <c r="L14" s="68">
        <v>12213.214426229508</v>
      </c>
      <c r="M14" s="68">
        <v>26106.72</v>
      </c>
      <c r="N14" s="68">
        <v>4099.007300546448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74857.47</v>
      </c>
      <c r="Z14" s="68">
        <v>36959.00463230925</v>
      </c>
      <c r="AA14" s="68">
        <v>2000872.46</v>
      </c>
      <c r="AB14" s="68">
        <v>1872985.4827764852</v>
      </c>
      <c r="AC14" s="68">
        <v>2715.83</v>
      </c>
      <c r="AD14" s="68">
        <v>1898.1801103825137</v>
      </c>
      <c r="AE14" s="68">
        <v>148948.49</v>
      </c>
      <c r="AF14" s="68">
        <v>140201.21349685363</v>
      </c>
      <c r="AG14" s="68">
        <v>0</v>
      </c>
      <c r="AH14" s="68">
        <v>0</v>
      </c>
      <c r="AI14" s="68">
        <v>643900</v>
      </c>
      <c r="AJ14" s="68">
        <v>545341.1146010929</v>
      </c>
      <c r="AK14" s="68">
        <v>0</v>
      </c>
      <c r="AL14" s="68">
        <v>0</v>
      </c>
      <c r="AM14" s="30">
        <f t="shared" si="0"/>
        <v>3307232.6399999997</v>
      </c>
      <c r="AN14" s="30">
        <f t="shared" si="0"/>
        <v>2613697.2173438994</v>
      </c>
    </row>
    <row r="15" spans="1:40" ht="45" customHeight="1">
      <c r="A15" s="67">
        <v>11</v>
      </c>
      <c r="B15" s="3" t="s">
        <v>48</v>
      </c>
      <c r="C15" s="68">
        <v>112337.76</v>
      </c>
      <c r="D15" s="68">
        <v>0</v>
      </c>
      <c r="E15" s="68">
        <v>1636</v>
      </c>
      <c r="F15" s="68">
        <v>0</v>
      </c>
      <c r="G15" s="68">
        <v>498.48</v>
      </c>
      <c r="H15" s="68">
        <v>0</v>
      </c>
      <c r="I15" s="68">
        <v>2776207.77</v>
      </c>
      <c r="J15" s="68">
        <v>0</v>
      </c>
      <c r="K15" s="68">
        <v>364673.03</v>
      </c>
      <c r="L15" s="68">
        <v>0</v>
      </c>
      <c r="M15" s="68">
        <v>531.29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4762.84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3540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30">
        <f t="shared" si="0"/>
        <v>3264187.17</v>
      </c>
      <c r="AN15" s="30">
        <f t="shared" si="0"/>
        <v>0</v>
      </c>
    </row>
    <row r="16" spans="1:40" ht="45" customHeight="1">
      <c r="A16" s="67">
        <v>12</v>
      </c>
      <c r="B16" s="3" t="s">
        <v>51</v>
      </c>
      <c r="C16" s="68">
        <v>0</v>
      </c>
      <c r="D16" s="68">
        <v>0</v>
      </c>
      <c r="E16" s="68">
        <v>555</v>
      </c>
      <c r="F16" s="68">
        <v>0</v>
      </c>
      <c r="G16" s="68">
        <v>3681.85</v>
      </c>
      <c r="H16" s="68">
        <v>0</v>
      </c>
      <c r="I16" s="68">
        <v>5956</v>
      </c>
      <c r="J16" s="68">
        <v>0</v>
      </c>
      <c r="K16" s="68">
        <v>750826.86</v>
      </c>
      <c r="L16" s="68">
        <v>50162.5</v>
      </c>
      <c r="M16" s="68">
        <v>48961.520000000004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72929.88</v>
      </c>
      <c r="Z16" s="68">
        <v>0</v>
      </c>
      <c r="AA16" s="68">
        <v>54285.52</v>
      </c>
      <c r="AB16" s="68">
        <v>0</v>
      </c>
      <c r="AC16" s="68">
        <v>0</v>
      </c>
      <c r="AD16" s="68">
        <v>0</v>
      </c>
      <c r="AE16" s="68">
        <v>14800</v>
      </c>
      <c r="AF16" s="68">
        <v>0</v>
      </c>
      <c r="AG16" s="68">
        <v>68024</v>
      </c>
      <c r="AH16" s="68">
        <v>0</v>
      </c>
      <c r="AI16" s="68">
        <v>92589.44</v>
      </c>
      <c r="AJ16" s="68">
        <v>0</v>
      </c>
      <c r="AK16" s="68">
        <v>0</v>
      </c>
      <c r="AL16" s="68">
        <v>0</v>
      </c>
      <c r="AM16" s="30">
        <f t="shared" si="0"/>
        <v>1112610.07</v>
      </c>
      <c r="AN16" s="30">
        <f t="shared" si="0"/>
        <v>50162.5</v>
      </c>
    </row>
    <row r="17" spans="1:40" ht="45" customHeight="1">
      <c r="A17" s="67">
        <v>13</v>
      </c>
      <c r="B17" s="3" t="s">
        <v>49</v>
      </c>
      <c r="C17" s="68">
        <v>0</v>
      </c>
      <c r="D17" s="68">
        <v>0</v>
      </c>
      <c r="E17" s="68">
        <v>0</v>
      </c>
      <c r="F17" s="68">
        <v>0</v>
      </c>
      <c r="G17" s="68">
        <v>1902</v>
      </c>
      <c r="H17" s="68">
        <v>951</v>
      </c>
      <c r="I17" s="68">
        <v>212251.96</v>
      </c>
      <c r="J17" s="68">
        <v>0</v>
      </c>
      <c r="K17" s="68">
        <v>102931</v>
      </c>
      <c r="L17" s="68">
        <v>51465</v>
      </c>
      <c r="M17" s="68">
        <v>14853</v>
      </c>
      <c r="N17" s="68">
        <v>7424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3471.22</v>
      </c>
      <c r="Z17" s="68">
        <v>1743.33</v>
      </c>
      <c r="AA17" s="68">
        <v>28144.83</v>
      </c>
      <c r="AB17" s="68">
        <v>25491.38</v>
      </c>
      <c r="AC17" s="68">
        <v>0</v>
      </c>
      <c r="AD17" s="68">
        <v>0</v>
      </c>
      <c r="AE17" s="68">
        <v>8800</v>
      </c>
      <c r="AF17" s="68">
        <v>0</v>
      </c>
      <c r="AG17" s="68">
        <v>0</v>
      </c>
      <c r="AH17" s="68">
        <v>0</v>
      </c>
      <c r="AI17" s="68">
        <v>13134.5</v>
      </c>
      <c r="AJ17" s="68">
        <v>13134.5</v>
      </c>
      <c r="AK17" s="68">
        <v>0</v>
      </c>
      <c r="AL17" s="68">
        <v>0</v>
      </c>
      <c r="AM17" s="30">
        <f t="shared" si="0"/>
        <v>385488.50999999995</v>
      </c>
      <c r="AN17" s="30">
        <f t="shared" si="0"/>
        <v>100209.21</v>
      </c>
    </row>
    <row r="18" spans="1:40" ht="45" customHeight="1">
      <c r="A18" s="67">
        <v>14</v>
      </c>
      <c r="B18" s="3" t="s">
        <v>50</v>
      </c>
      <c r="C18" s="68">
        <v>0</v>
      </c>
      <c r="D18" s="68">
        <v>0</v>
      </c>
      <c r="E18" s="68">
        <v>2502.6488999999997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29607.361472000113</v>
      </c>
      <c r="AB18" s="68">
        <v>29607.361472000113</v>
      </c>
      <c r="AC18" s="68">
        <v>29018.23206</v>
      </c>
      <c r="AD18" s="68">
        <v>25442.23206</v>
      </c>
      <c r="AE18" s="68">
        <v>0</v>
      </c>
      <c r="AF18" s="68">
        <v>0</v>
      </c>
      <c r="AG18" s="68">
        <v>0</v>
      </c>
      <c r="AH18" s="68">
        <v>0</v>
      </c>
      <c r="AI18" s="68">
        <v>39780.682499999995</v>
      </c>
      <c r="AJ18" s="68">
        <v>0</v>
      </c>
      <c r="AK18" s="68">
        <v>0</v>
      </c>
      <c r="AL18" s="68">
        <v>0</v>
      </c>
      <c r="AM18" s="30">
        <f t="shared" si="0"/>
        <v>100908.92493200011</v>
      </c>
      <c r="AN18" s="30">
        <f t="shared" si="0"/>
        <v>55049.593532000115</v>
      </c>
    </row>
    <row r="19" spans="1:40" s="33" customFormat="1" ht="12.75" customHeight="1">
      <c r="A19" s="16"/>
      <c r="B19" s="38" t="s">
        <v>27</v>
      </c>
      <c r="C19" s="2">
        <f aca="true" t="shared" si="1" ref="C19:AN19">SUM(C5:C18)</f>
        <v>13443379.26387579</v>
      </c>
      <c r="D19" s="2">
        <f t="shared" si="1"/>
        <v>165832.6010650157</v>
      </c>
      <c r="E19" s="2">
        <f t="shared" si="1"/>
        <v>1149720.4330049597</v>
      </c>
      <c r="F19" s="2">
        <f t="shared" si="1"/>
        <v>528.5</v>
      </c>
      <c r="G19" s="2">
        <f t="shared" si="1"/>
        <v>842886.9448431222</v>
      </c>
      <c r="H19" s="2">
        <f t="shared" si="1"/>
        <v>7081.052550199999</v>
      </c>
      <c r="I19" s="2">
        <f t="shared" si="1"/>
        <v>91652473.5338459</v>
      </c>
      <c r="J19" s="2">
        <f t="shared" si="1"/>
        <v>0</v>
      </c>
      <c r="K19" s="2">
        <f t="shared" si="1"/>
        <v>8890978.087773632</v>
      </c>
      <c r="L19" s="2">
        <f t="shared" si="1"/>
        <v>410069.1321234573</v>
      </c>
      <c r="M19" s="2">
        <f t="shared" si="1"/>
        <v>1081449.7130425682</v>
      </c>
      <c r="N19" s="2">
        <f t="shared" si="1"/>
        <v>167768.1974643487</v>
      </c>
      <c r="O19" s="2">
        <f t="shared" si="1"/>
        <v>0</v>
      </c>
      <c r="P19" s="2">
        <f t="shared" si="1"/>
        <v>0</v>
      </c>
      <c r="Q19" s="2">
        <f t="shared" si="1"/>
        <v>266097.382</v>
      </c>
      <c r="R19" s="2">
        <f t="shared" si="1"/>
        <v>245651.702414</v>
      </c>
      <c r="S19" s="2">
        <f t="shared" si="1"/>
        <v>9202.62</v>
      </c>
      <c r="T19" s="2">
        <f t="shared" si="1"/>
        <v>6671.85</v>
      </c>
      <c r="U19" s="2">
        <f t="shared" si="1"/>
        <v>87162.0094</v>
      </c>
      <c r="V19" s="2">
        <f t="shared" si="1"/>
        <v>60337.09534896</v>
      </c>
      <c r="W19" s="2">
        <f t="shared" si="1"/>
        <v>0</v>
      </c>
      <c r="X19" s="2">
        <f t="shared" si="1"/>
        <v>0</v>
      </c>
      <c r="Y19" s="2">
        <f t="shared" si="1"/>
        <v>1001405.5919157158</v>
      </c>
      <c r="Z19" s="2">
        <f t="shared" si="1"/>
        <v>483505.5422196228</v>
      </c>
      <c r="AA19" s="2">
        <f t="shared" si="1"/>
        <v>8690264.778282598</v>
      </c>
      <c r="AB19" s="2">
        <f t="shared" si="1"/>
        <v>5522789.34518489</v>
      </c>
      <c r="AC19" s="2">
        <f t="shared" si="1"/>
        <v>76352.07981</v>
      </c>
      <c r="AD19" s="2">
        <f t="shared" si="1"/>
        <v>70833.2361883825</v>
      </c>
      <c r="AE19" s="2">
        <f t="shared" si="1"/>
        <v>1773280.6844015152</v>
      </c>
      <c r="AF19" s="2">
        <f t="shared" si="1"/>
        <v>1003694.4109747973</v>
      </c>
      <c r="AG19" s="2">
        <f t="shared" si="1"/>
        <v>80332.5</v>
      </c>
      <c r="AH19" s="2">
        <f t="shared" si="1"/>
        <v>0</v>
      </c>
      <c r="AI19" s="2">
        <f t="shared" si="1"/>
        <v>1911005.8221</v>
      </c>
      <c r="AJ19" s="2">
        <f t="shared" si="1"/>
        <v>1290269.224343643</v>
      </c>
      <c r="AK19" s="2">
        <f t="shared" si="1"/>
        <v>0</v>
      </c>
      <c r="AL19" s="2">
        <f t="shared" si="1"/>
        <v>0</v>
      </c>
      <c r="AM19" s="2">
        <f t="shared" si="1"/>
        <v>130955991.44429584</v>
      </c>
      <c r="AN19" s="2">
        <f t="shared" si="1"/>
        <v>9435031.889877316</v>
      </c>
    </row>
    <row r="20" spans="2:40" ht="15">
      <c r="B20" s="42" t="s">
        <v>32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17"/>
    </row>
    <row r="21" spans="2:40" ht="12.75" customHeight="1">
      <c r="B21" s="77" t="s">
        <v>65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AM21" s="34"/>
      <c r="AN21" s="34"/>
    </row>
    <row r="22" spans="2:40" ht="17.25" customHeight="1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35"/>
      <c r="P22" s="35"/>
      <c r="Q22" s="34"/>
      <c r="R22" s="34"/>
      <c r="AN22" s="34"/>
    </row>
    <row r="23" spans="3:40" ht="12.75" customHeight="1"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3:40" ht="15"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3:40" ht="15"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3:40" ht="15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3:40" ht="15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3:40" ht="15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3:40" ht="15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3:40" ht="15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3:40" ht="1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3:40" ht="15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3:40" ht="15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3:40" ht="1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3:40" ht="15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3:40" ht="15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3:40" ht="15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3:40" ht="15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3:40" ht="1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3:40" ht="1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3:40" ht="1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3:40" ht="15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3:40" ht="1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3:40" ht="1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3:40" ht="15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3:40" ht="15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3:40" ht="15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3:40" ht="15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3:40" ht="15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3:40" ht="15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3:40" ht="15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3:40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3:40" ht="15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3:40" ht="15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3:40" ht="15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3:40" ht="15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3:40" ht="15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3:40" ht="1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3:40" ht="1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3:40" ht="1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3:40" ht="1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3:40" ht="1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3:40" ht="1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3:40" ht="1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3:40" ht="1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3:40" ht="1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3:40" ht="1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</sheetData>
  <sheetProtection/>
  <mergeCells count="22">
    <mergeCell ref="AM3:AN3"/>
    <mergeCell ref="Y3:Z3"/>
    <mergeCell ref="AA3:AB3"/>
    <mergeCell ref="AC3:AD3"/>
    <mergeCell ref="AE3:AF3"/>
    <mergeCell ref="AG3:AH3"/>
    <mergeCell ref="AK3:AL3"/>
    <mergeCell ref="AI3:AJ3"/>
    <mergeCell ref="O3:P3"/>
    <mergeCell ref="U3:V3"/>
    <mergeCell ref="W3:X3"/>
    <mergeCell ref="Q3:R3"/>
    <mergeCell ref="S3:T3"/>
    <mergeCell ref="B21:N22"/>
    <mergeCell ref="I3:J3"/>
    <mergeCell ref="K3:L3"/>
    <mergeCell ref="M3:N3"/>
    <mergeCell ref="A3:A4"/>
    <mergeCell ref="B3:B4"/>
    <mergeCell ref="C3:D3"/>
    <mergeCell ref="E3:F3"/>
    <mergeCell ref="G3:H3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Q56"/>
  <sheetViews>
    <sheetView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I21" sqref="AI21"/>
    </sheetView>
  </sheetViews>
  <sheetFormatPr defaultColWidth="9.140625" defaultRowHeight="12.75"/>
  <cols>
    <col min="1" max="1" width="3.28125" style="32" customWidth="1"/>
    <col min="2" max="2" width="29.8515625" style="32" customWidth="1"/>
    <col min="3" max="3" width="15.57421875" style="32" customWidth="1"/>
    <col min="4" max="4" width="12.7109375" style="32" customWidth="1"/>
    <col min="5" max="5" width="14.7109375" style="32" customWidth="1"/>
    <col min="6" max="6" width="12.7109375" style="32" customWidth="1"/>
    <col min="7" max="8" width="13.421875" style="32" customWidth="1"/>
    <col min="9" max="28" width="12.7109375" style="32" customWidth="1"/>
    <col min="29" max="29" width="14.57421875" style="32" customWidth="1"/>
    <col min="30" max="38" width="12.7109375" style="32" customWidth="1"/>
    <col min="39" max="39" width="15.421875" style="32" customWidth="1"/>
    <col min="40" max="40" width="14.140625" style="32" customWidth="1"/>
    <col min="41" max="41" width="12.00390625" style="32" customWidth="1"/>
    <col min="42" max="42" width="12.28125" style="32" customWidth="1"/>
    <col min="43" max="43" width="9.7109375" style="32" bestFit="1" customWidth="1"/>
    <col min="44" max="16384" width="9.140625" style="32" customWidth="1"/>
  </cols>
  <sheetData>
    <row r="1" ht="17.25" customHeight="1">
      <c r="A1" s="36" t="s">
        <v>61</v>
      </c>
    </row>
    <row r="2" spans="1:38" ht="19.5" customHeight="1">
      <c r="A2" s="29" t="s">
        <v>55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40" s="29" customFormat="1" ht="34.5" customHeight="1">
      <c r="A3" s="85" t="s">
        <v>25</v>
      </c>
      <c r="B3" s="85" t="s">
        <v>26</v>
      </c>
      <c r="C3" s="82" t="s">
        <v>1</v>
      </c>
      <c r="D3" s="82"/>
      <c r="E3" s="75" t="s">
        <v>15</v>
      </c>
      <c r="F3" s="76"/>
      <c r="G3" s="75" t="s">
        <v>2</v>
      </c>
      <c r="H3" s="76"/>
      <c r="I3" s="75" t="s">
        <v>3</v>
      </c>
      <c r="J3" s="76"/>
      <c r="K3" s="75" t="s">
        <v>4</v>
      </c>
      <c r="L3" s="76"/>
      <c r="M3" s="75" t="s">
        <v>5</v>
      </c>
      <c r="N3" s="76"/>
      <c r="O3" s="75" t="s">
        <v>6</v>
      </c>
      <c r="P3" s="76"/>
      <c r="Q3" s="75" t="s">
        <v>22</v>
      </c>
      <c r="R3" s="76"/>
      <c r="S3" s="75" t="s">
        <v>16</v>
      </c>
      <c r="T3" s="76"/>
      <c r="U3" s="75" t="s">
        <v>24</v>
      </c>
      <c r="V3" s="76"/>
      <c r="W3" s="75" t="s">
        <v>17</v>
      </c>
      <c r="X3" s="76"/>
      <c r="Y3" s="75" t="s">
        <v>7</v>
      </c>
      <c r="Z3" s="76"/>
      <c r="AA3" s="75" t="s">
        <v>8</v>
      </c>
      <c r="AB3" s="76"/>
      <c r="AC3" s="71" t="s">
        <v>9</v>
      </c>
      <c r="AD3" s="72"/>
      <c r="AE3" s="71" t="s">
        <v>10</v>
      </c>
      <c r="AF3" s="72"/>
      <c r="AG3" s="71" t="s">
        <v>11</v>
      </c>
      <c r="AH3" s="72"/>
      <c r="AI3" s="73" t="s">
        <v>12</v>
      </c>
      <c r="AJ3" s="74"/>
      <c r="AK3" s="73" t="s">
        <v>13</v>
      </c>
      <c r="AL3" s="74"/>
      <c r="AM3" s="73" t="s">
        <v>27</v>
      </c>
      <c r="AN3" s="74"/>
    </row>
    <row r="4" spans="1:40" s="29" customFormat="1" ht="45">
      <c r="A4" s="79"/>
      <c r="B4" s="79"/>
      <c r="C4" s="40" t="s">
        <v>30</v>
      </c>
      <c r="D4" s="40" t="s">
        <v>31</v>
      </c>
      <c r="E4" s="40" t="s">
        <v>30</v>
      </c>
      <c r="F4" s="40" t="s">
        <v>31</v>
      </c>
      <c r="G4" s="40" t="s">
        <v>30</v>
      </c>
      <c r="H4" s="40" t="s">
        <v>31</v>
      </c>
      <c r="I4" s="40" t="s">
        <v>30</v>
      </c>
      <c r="J4" s="40" t="s">
        <v>31</v>
      </c>
      <c r="K4" s="40" t="s">
        <v>30</v>
      </c>
      <c r="L4" s="40" t="s">
        <v>31</v>
      </c>
      <c r="M4" s="40" t="s">
        <v>30</v>
      </c>
      <c r="N4" s="40" t="s">
        <v>31</v>
      </c>
      <c r="O4" s="40" t="s">
        <v>30</v>
      </c>
      <c r="P4" s="40" t="s">
        <v>31</v>
      </c>
      <c r="Q4" s="40" t="s">
        <v>30</v>
      </c>
      <c r="R4" s="40" t="s">
        <v>31</v>
      </c>
      <c r="S4" s="40" t="s">
        <v>30</v>
      </c>
      <c r="T4" s="40" t="s">
        <v>31</v>
      </c>
      <c r="U4" s="40" t="s">
        <v>30</v>
      </c>
      <c r="V4" s="40" t="s">
        <v>31</v>
      </c>
      <c r="W4" s="40" t="s">
        <v>30</v>
      </c>
      <c r="X4" s="40" t="s">
        <v>31</v>
      </c>
      <c r="Y4" s="40" t="s">
        <v>30</v>
      </c>
      <c r="Z4" s="40" t="s">
        <v>31</v>
      </c>
      <c r="AA4" s="40" t="s">
        <v>30</v>
      </c>
      <c r="AB4" s="40" t="s">
        <v>31</v>
      </c>
      <c r="AC4" s="40" t="s">
        <v>30</v>
      </c>
      <c r="AD4" s="40" t="s">
        <v>31</v>
      </c>
      <c r="AE4" s="40" t="s">
        <v>30</v>
      </c>
      <c r="AF4" s="40" t="s">
        <v>31</v>
      </c>
      <c r="AG4" s="40" t="s">
        <v>30</v>
      </c>
      <c r="AH4" s="40" t="s">
        <v>31</v>
      </c>
      <c r="AI4" s="40" t="s">
        <v>30</v>
      </c>
      <c r="AJ4" s="40" t="s">
        <v>31</v>
      </c>
      <c r="AK4" s="40" t="s">
        <v>30</v>
      </c>
      <c r="AL4" s="40" t="s">
        <v>31</v>
      </c>
      <c r="AM4" s="40" t="s">
        <v>30</v>
      </c>
      <c r="AN4" s="40" t="s">
        <v>31</v>
      </c>
    </row>
    <row r="5" spans="1:43" ht="45" customHeight="1">
      <c r="A5" s="67">
        <v>1</v>
      </c>
      <c r="B5" s="3" t="s">
        <v>40</v>
      </c>
      <c r="C5" s="68">
        <v>580766.1213174658</v>
      </c>
      <c r="D5" s="68">
        <v>419351.625752465</v>
      </c>
      <c r="E5" s="68">
        <v>341385.3354499756</v>
      </c>
      <c r="F5" s="68">
        <v>339689.7649260883</v>
      </c>
      <c r="G5" s="68">
        <v>269991.2243989526</v>
      </c>
      <c r="H5" s="68">
        <v>250989.02830182813</v>
      </c>
      <c r="I5" s="68">
        <v>7873877.969027227</v>
      </c>
      <c r="J5" s="68">
        <v>7855515.177619028</v>
      </c>
      <c r="K5" s="68">
        <v>3031485.3152272967</v>
      </c>
      <c r="L5" s="68">
        <v>2534936.653022749</v>
      </c>
      <c r="M5" s="68">
        <v>449964.67441498407</v>
      </c>
      <c r="N5" s="68">
        <v>383241.13619824627</v>
      </c>
      <c r="O5" s="68">
        <v>0</v>
      </c>
      <c r="P5" s="68">
        <v>0</v>
      </c>
      <c r="Q5" s="68">
        <v>444403.44476965966</v>
      </c>
      <c r="R5" s="68">
        <v>33203.09765254089</v>
      </c>
      <c r="S5" s="68">
        <v>0</v>
      </c>
      <c r="T5" s="68">
        <v>0</v>
      </c>
      <c r="U5" s="68">
        <v>17571.982130130076</v>
      </c>
      <c r="V5" s="68">
        <v>8222.066696125468</v>
      </c>
      <c r="W5" s="68">
        <v>0</v>
      </c>
      <c r="X5" s="68">
        <v>0</v>
      </c>
      <c r="Y5" s="68">
        <v>253942.74481741394</v>
      </c>
      <c r="Z5" s="68">
        <v>135307.35809597897</v>
      </c>
      <c r="AA5" s="68">
        <v>2327640.004260877</v>
      </c>
      <c r="AB5" s="68">
        <v>1351922.5403808602</v>
      </c>
      <c r="AC5" s="68">
        <v>0</v>
      </c>
      <c r="AD5" s="68">
        <v>0</v>
      </c>
      <c r="AE5" s="68">
        <v>188842.23017594533</v>
      </c>
      <c r="AF5" s="68">
        <v>84822.04014365464</v>
      </c>
      <c r="AG5" s="68">
        <v>0</v>
      </c>
      <c r="AH5" s="68">
        <v>0</v>
      </c>
      <c r="AI5" s="68">
        <v>675837.5965482027</v>
      </c>
      <c r="AJ5" s="68">
        <v>103487.73410786042</v>
      </c>
      <c r="AK5" s="68">
        <v>0</v>
      </c>
      <c r="AL5" s="68">
        <v>0</v>
      </c>
      <c r="AM5" s="69">
        <f>C5+E5+G5+I5+K5+M5+O5+Q5+S5+U5+W5+Y5+AA5+AC5+AE5+AG5+AI5+AK5</f>
        <v>16455708.642538132</v>
      </c>
      <c r="AN5" s="69">
        <f>D5+F5+H5+J5+L5+N5+P5+R5+T5+V5+X5+Z5+AB5+AD5+AF5+AH5+AJ5+AL5</f>
        <v>13500688.222897427</v>
      </c>
      <c r="AO5" s="41"/>
      <c r="AP5" s="34"/>
      <c r="AQ5" s="34"/>
    </row>
    <row r="6" spans="1:43" ht="45" customHeight="1">
      <c r="A6" s="67">
        <v>2</v>
      </c>
      <c r="B6" s="3" t="s">
        <v>57</v>
      </c>
      <c r="C6" s="68">
        <v>844788.4400000003</v>
      </c>
      <c r="D6" s="68">
        <v>844788.4400000023</v>
      </c>
      <c r="E6" s="68">
        <v>94007.7</v>
      </c>
      <c r="F6" s="68">
        <v>94007.7</v>
      </c>
      <c r="G6" s="68">
        <v>67626.57999999999</v>
      </c>
      <c r="H6" s="68">
        <v>67626.57999999999</v>
      </c>
      <c r="I6" s="68">
        <v>1819623.06</v>
      </c>
      <c r="J6" s="68">
        <v>1819623.06</v>
      </c>
      <c r="K6" s="68">
        <v>18622.1</v>
      </c>
      <c r="L6" s="68">
        <v>18622.1</v>
      </c>
      <c r="M6" s="68">
        <v>3202.72</v>
      </c>
      <c r="N6" s="68">
        <v>3202.72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68">
        <v>0</v>
      </c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68">
        <v>0</v>
      </c>
      <c r="AD6" s="68">
        <v>0</v>
      </c>
      <c r="AE6" s="68">
        <v>0</v>
      </c>
      <c r="AF6" s="68">
        <v>0</v>
      </c>
      <c r="AG6" s="68">
        <v>0</v>
      </c>
      <c r="AH6" s="68">
        <v>0</v>
      </c>
      <c r="AI6" s="68">
        <v>0</v>
      </c>
      <c r="AJ6" s="68">
        <v>0</v>
      </c>
      <c r="AK6" s="68">
        <v>0</v>
      </c>
      <c r="AL6" s="68">
        <v>0</v>
      </c>
      <c r="AM6" s="69">
        <f aca="true" t="shared" si="0" ref="AM6:AN18">C6+E6+G6+I6+K6+M6+O6+Q6+S6+U6+W6+Y6+AA6+AC6+AE6+AG6+AI6+AK6</f>
        <v>2847870.6000000006</v>
      </c>
      <c r="AN6" s="69">
        <f t="shared" si="0"/>
        <v>2847870.6000000024</v>
      </c>
      <c r="AO6" s="34"/>
      <c r="AP6" s="34"/>
      <c r="AQ6" s="34"/>
    </row>
    <row r="7" spans="1:42" ht="45" customHeight="1">
      <c r="A7" s="67">
        <v>3</v>
      </c>
      <c r="B7" s="3" t="s">
        <v>42</v>
      </c>
      <c r="C7" s="68">
        <v>736301.5834610732</v>
      </c>
      <c r="D7" s="68">
        <v>736071.6160985982</v>
      </c>
      <c r="E7" s="68">
        <v>98257.31036111325</v>
      </c>
      <c r="F7" s="68">
        <v>98257.31036111325</v>
      </c>
      <c r="G7" s="68">
        <v>136458.89496060356</v>
      </c>
      <c r="H7" s="68">
        <v>134952.47450217896</v>
      </c>
      <c r="I7" s="68">
        <v>9498748.067626843</v>
      </c>
      <c r="J7" s="68">
        <v>9498748.067626843</v>
      </c>
      <c r="K7" s="68">
        <v>1649070.1379552349</v>
      </c>
      <c r="L7" s="68">
        <v>1615782.702353217</v>
      </c>
      <c r="M7" s="68">
        <v>245031.62528132834</v>
      </c>
      <c r="N7" s="68">
        <v>228474.25571755617</v>
      </c>
      <c r="O7" s="68">
        <v>0</v>
      </c>
      <c r="P7" s="68">
        <v>0</v>
      </c>
      <c r="Q7" s="68">
        <v>3627.2527472527436</v>
      </c>
      <c r="R7" s="68">
        <v>725.4505494505502</v>
      </c>
      <c r="S7" s="68">
        <v>0</v>
      </c>
      <c r="T7" s="68">
        <v>0</v>
      </c>
      <c r="U7" s="68">
        <v>34485.27245205481</v>
      </c>
      <c r="V7" s="68">
        <v>27317.297620085104</v>
      </c>
      <c r="W7" s="68">
        <v>0</v>
      </c>
      <c r="X7" s="68">
        <v>0</v>
      </c>
      <c r="Y7" s="68">
        <v>155581.9009816952</v>
      </c>
      <c r="Z7" s="68">
        <v>86854.74990659935</v>
      </c>
      <c r="AA7" s="68">
        <v>1179109.7074313387</v>
      </c>
      <c r="AB7" s="68">
        <v>246442.40082599455</v>
      </c>
      <c r="AC7" s="68">
        <v>125426.66541574462</v>
      </c>
      <c r="AD7" s="68">
        <v>11750.09511320939</v>
      </c>
      <c r="AE7" s="68">
        <v>712343.1369702476</v>
      </c>
      <c r="AF7" s="68">
        <v>217529.69289593684</v>
      </c>
      <c r="AG7" s="68">
        <v>0</v>
      </c>
      <c r="AH7" s="68">
        <v>0</v>
      </c>
      <c r="AI7" s="68">
        <v>351037.3581864292</v>
      </c>
      <c r="AJ7" s="68">
        <v>151082.16820008666</v>
      </c>
      <c r="AK7" s="68">
        <v>0</v>
      </c>
      <c r="AL7" s="68">
        <v>0</v>
      </c>
      <c r="AM7" s="69">
        <f t="shared" si="0"/>
        <v>14925478.91383096</v>
      </c>
      <c r="AN7" s="69">
        <f t="shared" si="0"/>
        <v>13053988.28177087</v>
      </c>
      <c r="AO7" s="34"/>
      <c r="AP7" s="34"/>
    </row>
    <row r="8" spans="1:42" ht="45" customHeight="1">
      <c r="A8" s="67">
        <v>4</v>
      </c>
      <c r="B8" s="3" t="s">
        <v>41</v>
      </c>
      <c r="C8" s="68">
        <v>695432.5</v>
      </c>
      <c r="D8" s="68">
        <v>662601.67</v>
      </c>
      <c r="E8" s="68">
        <v>77343.03</v>
      </c>
      <c r="F8" s="68">
        <v>77343.03</v>
      </c>
      <c r="G8" s="68">
        <v>60402.42</v>
      </c>
      <c r="H8" s="68">
        <v>60402.42</v>
      </c>
      <c r="I8" s="68">
        <v>9961665.910000002</v>
      </c>
      <c r="J8" s="68">
        <v>9961665.910000002</v>
      </c>
      <c r="K8" s="68">
        <v>445812.62</v>
      </c>
      <c r="L8" s="68">
        <v>445812.62</v>
      </c>
      <c r="M8" s="68">
        <v>80526.65999999999</v>
      </c>
      <c r="N8" s="68">
        <v>76636.79999999999</v>
      </c>
      <c r="O8" s="68">
        <v>0</v>
      </c>
      <c r="P8" s="68">
        <v>0</v>
      </c>
      <c r="Q8" s="68">
        <v>12957.030000000002</v>
      </c>
      <c r="R8" s="68">
        <v>8944.300000000003</v>
      </c>
      <c r="S8" s="68">
        <v>19734.739999999998</v>
      </c>
      <c r="T8" s="68">
        <v>4029.4500000000007</v>
      </c>
      <c r="U8" s="68">
        <v>0</v>
      </c>
      <c r="V8" s="68">
        <v>0</v>
      </c>
      <c r="W8" s="68">
        <v>0</v>
      </c>
      <c r="X8" s="68">
        <v>0</v>
      </c>
      <c r="Y8" s="68">
        <v>77984.31000000001</v>
      </c>
      <c r="Z8" s="68">
        <v>45259.600000000006</v>
      </c>
      <c r="AA8" s="68">
        <v>735350.02</v>
      </c>
      <c r="AB8" s="68">
        <v>531844.6900000001</v>
      </c>
      <c r="AC8" s="68">
        <v>0</v>
      </c>
      <c r="AD8" s="68">
        <v>0</v>
      </c>
      <c r="AE8" s="68">
        <v>82949.03999999996</v>
      </c>
      <c r="AF8" s="68">
        <v>82949.03999999996</v>
      </c>
      <c r="AG8" s="68">
        <v>30463.449999999906</v>
      </c>
      <c r="AH8" s="68">
        <v>30463.449999999906</v>
      </c>
      <c r="AI8" s="68">
        <v>151937.19999999998</v>
      </c>
      <c r="AJ8" s="68">
        <v>118195.24999999999</v>
      </c>
      <c r="AK8" s="68">
        <v>0</v>
      </c>
      <c r="AL8" s="68">
        <v>0</v>
      </c>
      <c r="AM8" s="69">
        <f t="shared" si="0"/>
        <v>12432558.929999998</v>
      </c>
      <c r="AN8" s="69">
        <f t="shared" si="0"/>
        <v>12106148.229999999</v>
      </c>
      <c r="AO8" s="34"/>
      <c r="AP8" s="34"/>
    </row>
    <row r="9" spans="1:42" ht="45" customHeight="1">
      <c r="A9" s="67">
        <v>5</v>
      </c>
      <c r="B9" s="3" t="s">
        <v>44</v>
      </c>
      <c r="C9" s="68">
        <v>3876.4888475036823</v>
      </c>
      <c r="D9" s="68">
        <v>3876.4888475036823</v>
      </c>
      <c r="E9" s="68">
        <v>11047.818459853974</v>
      </c>
      <c r="F9" s="68">
        <v>11047.818459853974</v>
      </c>
      <c r="G9" s="68">
        <v>19372.106809965062</v>
      </c>
      <c r="H9" s="68">
        <v>19107.157037603116</v>
      </c>
      <c r="I9" s="68">
        <v>4870092.531161908</v>
      </c>
      <c r="J9" s="68">
        <v>4870092.531161908</v>
      </c>
      <c r="K9" s="68">
        <v>342266.29406457115</v>
      </c>
      <c r="L9" s="68">
        <v>318776.8264277007</v>
      </c>
      <c r="M9" s="68">
        <v>114940.1734277532</v>
      </c>
      <c r="N9" s="68">
        <v>40341.54137023093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4467.855616438359</v>
      </c>
      <c r="V9" s="68">
        <v>3127.7523370877316</v>
      </c>
      <c r="W9" s="68">
        <v>0</v>
      </c>
      <c r="X9" s="68">
        <v>0</v>
      </c>
      <c r="Y9" s="68">
        <v>78534.22093429949</v>
      </c>
      <c r="Z9" s="68">
        <v>36571.98009418952</v>
      </c>
      <c r="AA9" s="68">
        <v>587055.2773002195</v>
      </c>
      <c r="AB9" s="68">
        <v>27910.97429357213</v>
      </c>
      <c r="AC9" s="68">
        <v>0</v>
      </c>
      <c r="AD9" s="68">
        <v>0</v>
      </c>
      <c r="AE9" s="68">
        <v>40154.757797957645</v>
      </c>
      <c r="AF9" s="68">
        <v>14321.460084310529</v>
      </c>
      <c r="AG9" s="68">
        <v>0</v>
      </c>
      <c r="AH9" s="68">
        <v>0</v>
      </c>
      <c r="AI9" s="68">
        <v>22376.201548366284</v>
      </c>
      <c r="AJ9" s="68">
        <v>12365.3136904098</v>
      </c>
      <c r="AK9" s="68">
        <v>0</v>
      </c>
      <c r="AL9" s="68">
        <v>0</v>
      </c>
      <c r="AM9" s="69">
        <f t="shared" si="0"/>
        <v>6094183.725968835</v>
      </c>
      <c r="AN9" s="69">
        <f t="shared" si="0"/>
        <v>5357539.843804371</v>
      </c>
      <c r="AO9" s="34"/>
      <c r="AP9" s="34"/>
    </row>
    <row r="10" spans="1:42" ht="45" customHeight="1">
      <c r="A10" s="67">
        <v>6</v>
      </c>
      <c r="B10" s="3" t="s">
        <v>47</v>
      </c>
      <c r="C10" s="68">
        <v>89445.19232876699</v>
      </c>
      <c r="D10" s="68">
        <v>89445.19232876699</v>
      </c>
      <c r="E10" s="68">
        <v>77868.99000000015</v>
      </c>
      <c r="F10" s="68">
        <v>77868.99000000015</v>
      </c>
      <c r="G10" s="68">
        <v>38174.799399027725</v>
      </c>
      <c r="H10" s="68">
        <v>38174.799399027725</v>
      </c>
      <c r="I10" s="68">
        <v>3687869.325687456</v>
      </c>
      <c r="J10" s="68">
        <v>3687869.325687456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9">
        <f t="shared" si="0"/>
        <v>3893358.3074152507</v>
      </c>
      <c r="AN10" s="69">
        <f t="shared" si="0"/>
        <v>3893358.3074152507</v>
      </c>
      <c r="AO10" s="34"/>
      <c r="AP10" s="34"/>
    </row>
    <row r="11" spans="1:42" ht="45" customHeight="1">
      <c r="A11" s="67">
        <v>7</v>
      </c>
      <c r="B11" s="3" t="s">
        <v>43</v>
      </c>
      <c r="C11" s="68">
        <v>83626.36</v>
      </c>
      <c r="D11" s="68">
        <v>83626.36</v>
      </c>
      <c r="E11" s="68">
        <v>25136.72</v>
      </c>
      <c r="F11" s="68">
        <v>25136.72</v>
      </c>
      <c r="G11" s="68">
        <v>41767.18489307362</v>
      </c>
      <c r="H11" s="68">
        <v>32180.84948439565</v>
      </c>
      <c r="I11" s="68">
        <v>5290287.180000001</v>
      </c>
      <c r="J11" s="68">
        <v>5290287.180000001</v>
      </c>
      <c r="K11" s="68">
        <v>665448.1844928161</v>
      </c>
      <c r="L11" s="68">
        <v>358043.1087952462</v>
      </c>
      <c r="M11" s="68">
        <v>48425.04252567753</v>
      </c>
      <c r="N11" s="68">
        <v>23003.16481352051</v>
      </c>
      <c r="O11" s="68">
        <v>0</v>
      </c>
      <c r="P11" s="68">
        <v>0</v>
      </c>
      <c r="Q11" s="68">
        <v>798786.8552406295</v>
      </c>
      <c r="R11" s="68">
        <v>81957.33309106017</v>
      </c>
      <c r="S11" s="68">
        <v>594414.5082944008</v>
      </c>
      <c r="T11" s="68">
        <v>88980.522111197</v>
      </c>
      <c r="U11" s="68">
        <v>0</v>
      </c>
      <c r="V11" s="68">
        <v>0</v>
      </c>
      <c r="W11" s="68">
        <v>0</v>
      </c>
      <c r="X11" s="68">
        <v>0</v>
      </c>
      <c r="Y11" s="68">
        <v>76281.86236580038</v>
      </c>
      <c r="Z11" s="68">
        <v>22480.923971578213</v>
      </c>
      <c r="AA11" s="68">
        <v>219935.17675675673</v>
      </c>
      <c r="AB11" s="68">
        <v>30194.971686486464</v>
      </c>
      <c r="AC11" s="68">
        <v>71682.73864071039</v>
      </c>
      <c r="AD11" s="68">
        <v>15113.937363003835</v>
      </c>
      <c r="AE11" s="68">
        <v>95576.91790817899</v>
      </c>
      <c r="AF11" s="68">
        <v>39182.86169768858</v>
      </c>
      <c r="AG11" s="68">
        <v>0</v>
      </c>
      <c r="AH11" s="68">
        <v>0</v>
      </c>
      <c r="AI11" s="68">
        <v>24169.522602829595</v>
      </c>
      <c r="AJ11" s="68">
        <v>11384.45157326031</v>
      </c>
      <c r="AK11" s="68">
        <v>0</v>
      </c>
      <c r="AL11" s="68">
        <v>0</v>
      </c>
      <c r="AM11" s="69">
        <f t="shared" si="0"/>
        <v>8035538.253720873</v>
      </c>
      <c r="AN11" s="69">
        <f t="shared" si="0"/>
        <v>6101572.384587437</v>
      </c>
      <c r="AO11" s="34"/>
      <c r="AP11" s="34"/>
    </row>
    <row r="12" spans="1:42" ht="45" customHeight="1">
      <c r="A12" s="67">
        <v>8</v>
      </c>
      <c r="B12" s="3" t="s">
        <v>46</v>
      </c>
      <c r="C12" s="68">
        <v>425397</v>
      </c>
      <c r="D12" s="68">
        <v>425397</v>
      </c>
      <c r="E12" s="68">
        <v>27540.23</v>
      </c>
      <c r="F12" s="68">
        <v>27281.14</v>
      </c>
      <c r="G12" s="68">
        <v>79699.04</v>
      </c>
      <c r="H12" s="68">
        <v>79699.04</v>
      </c>
      <c r="I12" s="68">
        <v>8119904.7</v>
      </c>
      <c r="J12" s="68">
        <v>8119904.7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9">
        <f t="shared" si="0"/>
        <v>8652540.97</v>
      </c>
      <c r="AN12" s="69">
        <f t="shared" si="0"/>
        <v>8652281.88</v>
      </c>
      <c r="AO12" s="34"/>
      <c r="AP12" s="34"/>
    </row>
    <row r="13" spans="1:42" ht="45" customHeight="1">
      <c r="A13" s="67">
        <v>9</v>
      </c>
      <c r="B13" s="3" t="s">
        <v>45</v>
      </c>
      <c r="C13" s="68">
        <v>160.9</v>
      </c>
      <c r="D13" s="68">
        <v>88.87</v>
      </c>
      <c r="E13" s="68">
        <v>767.76</v>
      </c>
      <c r="F13" s="68">
        <v>383.88</v>
      </c>
      <c r="G13" s="68">
        <v>3254.923424657534</v>
      </c>
      <c r="H13" s="68">
        <v>95.53164383561638</v>
      </c>
      <c r="I13" s="68">
        <v>785103.58</v>
      </c>
      <c r="J13" s="68">
        <v>785103.58</v>
      </c>
      <c r="K13" s="68">
        <v>8357.28</v>
      </c>
      <c r="L13" s="68">
        <v>1945.54</v>
      </c>
      <c r="M13" s="68">
        <v>652.19</v>
      </c>
      <c r="N13" s="68">
        <v>65.22</v>
      </c>
      <c r="O13" s="68">
        <v>0</v>
      </c>
      <c r="P13" s="68">
        <v>0</v>
      </c>
      <c r="Q13" s="68">
        <v>0</v>
      </c>
      <c r="R13" s="68">
        <v>0</v>
      </c>
      <c r="S13" s="68">
        <v>31324.6</v>
      </c>
      <c r="T13" s="68">
        <v>369.4</v>
      </c>
      <c r="U13" s="68">
        <v>0</v>
      </c>
      <c r="V13" s="68">
        <v>0</v>
      </c>
      <c r="W13" s="68">
        <v>0</v>
      </c>
      <c r="X13" s="68">
        <v>0</v>
      </c>
      <c r="Y13" s="68">
        <v>20889.52</v>
      </c>
      <c r="Z13" s="68">
        <v>16136.7</v>
      </c>
      <c r="AA13" s="68">
        <v>907.64</v>
      </c>
      <c r="AB13" s="68">
        <v>427.62</v>
      </c>
      <c r="AC13" s="68">
        <v>9557.76</v>
      </c>
      <c r="AD13" s="68">
        <v>203.32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9">
        <f t="shared" si="0"/>
        <v>860976.1534246575</v>
      </c>
      <c r="AN13" s="69">
        <f t="shared" si="0"/>
        <v>804819.6616438355</v>
      </c>
      <c r="AO13" s="34"/>
      <c r="AP13" s="34"/>
    </row>
    <row r="14" spans="1:42" ht="45" customHeight="1">
      <c r="A14" s="67">
        <v>10</v>
      </c>
      <c r="B14" s="3" t="s">
        <v>56</v>
      </c>
      <c r="C14" s="68">
        <v>0</v>
      </c>
      <c r="D14" s="68">
        <v>0</v>
      </c>
      <c r="E14" s="68">
        <v>4591.31</v>
      </c>
      <c r="F14" s="68">
        <v>4591.31</v>
      </c>
      <c r="G14" s="68">
        <v>5607.93</v>
      </c>
      <c r="H14" s="68">
        <v>5607.939999999999</v>
      </c>
      <c r="I14" s="68">
        <v>57885.22</v>
      </c>
      <c r="J14" s="68">
        <v>57885.22</v>
      </c>
      <c r="K14" s="68">
        <v>88728.53</v>
      </c>
      <c r="L14" s="68">
        <v>76515.30557377049</v>
      </c>
      <c r="M14" s="68">
        <v>14454.5</v>
      </c>
      <c r="N14" s="68">
        <v>11436.864345192767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11698.38</v>
      </c>
      <c r="V14" s="68">
        <v>0</v>
      </c>
      <c r="W14" s="68">
        <v>3280.5</v>
      </c>
      <c r="X14" s="68">
        <v>0</v>
      </c>
      <c r="Y14" s="68">
        <v>107606.5</v>
      </c>
      <c r="Z14" s="68">
        <v>55486.592206290574</v>
      </c>
      <c r="AA14" s="68">
        <v>3885232.06</v>
      </c>
      <c r="AB14" s="68">
        <v>118994.78688457492</v>
      </c>
      <c r="AC14" s="68">
        <v>3977.92</v>
      </c>
      <c r="AD14" s="68">
        <v>1146.2101080731209</v>
      </c>
      <c r="AE14" s="68">
        <v>71214.04000000001</v>
      </c>
      <c r="AF14" s="68">
        <v>4103.216295038825</v>
      </c>
      <c r="AG14" s="68">
        <v>0</v>
      </c>
      <c r="AH14" s="68">
        <v>0</v>
      </c>
      <c r="AI14" s="68">
        <v>242887.51</v>
      </c>
      <c r="AJ14" s="68">
        <v>65061.61557409787</v>
      </c>
      <c r="AK14" s="68">
        <v>0</v>
      </c>
      <c r="AL14" s="68">
        <v>0</v>
      </c>
      <c r="AM14" s="69">
        <f t="shared" si="0"/>
        <v>4497164.399999999</v>
      </c>
      <c r="AN14" s="69">
        <f t="shared" si="0"/>
        <v>400829.06098703854</v>
      </c>
      <c r="AO14" s="34"/>
      <c r="AP14" s="34"/>
    </row>
    <row r="15" spans="1:42" ht="45" customHeight="1">
      <c r="A15" s="67">
        <v>11</v>
      </c>
      <c r="B15" s="3" t="s">
        <v>48</v>
      </c>
      <c r="C15" s="68">
        <v>374204.49</v>
      </c>
      <c r="D15" s="68">
        <v>374204.49</v>
      </c>
      <c r="E15" s="68">
        <v>1276.88</v>
      </c>
      <c r="F15" s="68">
        <v>1276.88</v>
      </c>
      <c r="G15" s="68">
        <v>319.27</v>
      </c>
      <c r="H15" s="68">
        <v>319.27</v>
      </c>
      <c r="I15" s="68">
        <v>1004817.54</v>
      </c>
      <c r="J15" s="68">
        <v>1004817.54</v>
      </c>
      <c r="K15" s="68">
        <v>244110.83</v>
      </c>
      <c r="L15" s="68">
        <v>244110.83</v>
      </c>
      <c r="M15" s="68">
        <v>1597.73</v>
      </c>
      <c r="N15" s="68">
        <v>1597.73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29315.95</v>
      </c>
      <c r="AB15" s="68">
        <v>29315.95</v>
      </c>
      <c r="AC15" s="68">
        <v>0</v>
      </c>
      <c r="AD15" s="68">
        <v>0</v>
      </c>
      <c r="AE15" s="68">
        <v>23797.41</v>
      </c>
      <c r="AF15" s="68">
        <v>23336.829999999998</v>
      </c>
      <c r="AG15" s="68">
        <v>205.33</v>
      </c>
      <c r="AH15" s="68">
        <v>205.33</v>
      </c>
      <c r="AI15" s="68">
        <v>805.57</v>
      </c>
      <c r="AJ15" s="68">
        <v>805.57</v>
      </c>
      <c r="AK15" s="68">
        <v>0</v>
      </c>
      <c r="AL15" s="68">
        <v>0</v>
      </c>
      <c r="AM15" s="69">
        <f t="shared" si="0"/>
        <v>1680451.0000000002</v>
      </c>
      <c r="AN15" s="69">
        <f t="shared" si="0"/>
        <v>1679990.4200000004</v>
      </c>
      <c r="AO15" s="34"/>
      <c r="AP15" s="34"/>
    </row>
    <row r="16" spans="1:42" ht="45" customHeight="1">
      <c r="A16" s="67">
        <v>12</v>
      </c>
      <c r="B16" s="3" t="s">
        <v>51</v>
      </c>
      <c r="C16" s="68">
        <v>0</v>
      </c>
      <c r="D16" s="68">
        <v>0</v>
      </c>
      <c r="E16" s="68">
        <v>456.33</v>
      </c>
      <c r="F16" s="68">
        <v>456.33</v>
      </c>
      <c r="G16" s="68">
        <v>6398.93</v>
      </c>
      <c r="H16" s="68">
        <v>6398.93</v>
      </c>
      <c r="I16" s="68">
        <v>25929</v>
      </c>
      <c r="J16" s="68">
        <v>25929</v>
      </c>
      <c r="K16" s="68">
        <v>301172</v>
      </c>
      <c r="L16" s="68">
        <v>288959.89</v>
      </c>
      <c r="M16" s="68">
        <v>17559.46</v>
      </c>
      <c r="N16" s="68">
        <v>17559.46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53622.83999999996</v>
      </c>
      <c r="Z16" s="68">
        <v>53622.83999999996</v>
      </c>
      <c r="AA16" s="68">
        <v>39271.377067852394</v>
      </c>
      <c r="AB16" s="68">
        <v>39271.377067852394</v>
      </c>
      <c r="AC16" s="68">
        <v>0</v>
      </c>
      <c r="AD16" s="68">
        <v>0</v>
      </c>
      <c r="AE16" s="68">
        <v>236209.96999999994</v>
      </c>
      <c r="AF16" s="68">
        <v>236209.96999999994</v>
      </c>
      <c r="AG16" s="68">
        <v>32150</v>
      </c>
      <c r="AH16" s="68">
        <v>32150</v>
      </c>
      <c r="AI16" s="68">
        <v>73339.12000000001</v>
      </c>
      <c r="AJ16" s="68">
        <v>73339.12000000001</v>
      </c>
      <c r="AK16" s="68">
        <v>0</v>
      </c>
      <c r="AL16" s="68">
        <v>0</v>
      </c>
      <c r="AM16" s="69">
        <f t="shared" si="0"/>
        <v>786109.0270678523</v>
      </c>
      <c r="AN16" s="69">
        <f t="shared" si="0"/>
        <v>773896.9170678523</v>
      </c>
      <c r="AO16" s="34"/>
      <c r="AP16" s="34"/>
    </row>
    <row r="17" spans="1:42" ht="45" customHeight="1">
      <c r="A17" s="67">
        <v>13</v>
      </c>
      <c r="B17" s="3" t="s">
        <v>49</v>
      </c>
      <c r="C17" s="68">
        <v>0</v>
      </c>
      <c r="D17" s="68">
        <v>0</v>
      </c>
      <c r="E17" s="68">
        <v>0</v>
      </c>
      <c r="F17" s="68">
        <v>0</v>
      </c>
      <c r="G17" s="68">
        <v>2790.88</v>
      </c>
      <c r="H17" s="68">
        <v>1137</v>
      </c>
      <c r="I17" s="68">
        <v>75315</v>
      </c>
      <c r="J17" s="68">
        <v>75315</v>
      </c>
      <c r="K17" s="68">
        <v>46132.41</v>
      </c>
      <c r="L17" s="68">
        <v>21012</v>
      </c>
      <c r="M17" s="68">
        <v>6822.34</v>
      </c>
      <c r="N17" s="68">
        <v>3415.67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3508.4199999999996</v>
      </c>
      <c r="Z17" s="68">
        <v>1757.0799999999997</v>
      </c>
      <c r="AA17" s="68">
        <v>8563.05</v>
      </c>
      <c r="AB17" s="68">
        <v>1037</v>
      </c>
      <c r="AC17" s="68">
        <v>0</v>
      </c>
      <c r="AD17" s="68">
        <v>0</v>
      </c>
      <c r="AE17" s="68">
        <v>6007.969999999999</v>
      </c>
      <c r="AF17" s="68">
        <v>6007.969999999999</v>
      </c>
      <c r="AG17" s="68">
        <v>0</v>
      </c>
      <c r="AH17" s="68">
        <v>0</v>
      </c>
      <c r="AI17" s="68">
        <v>27783.72</v>
      </c>
      <c r="AJ17" s="68">
        <v>1403.4899999999998</v>
      </c>
      <c r="AK17" s="68">
        <v>0</v>
      </c>
      <c r="AL17" s="68">
        <v>0</v>
      </c>
      <c r="AM17" s="69">
        <f t="shared" si="0"/>
        <v>176923.79</v>
      </c>
      <c r="AN17" s="69">
        <f t="shared" si="0"/>
        <v>111085.21</v>
      </c>
      <c r="AO17" s="34"/>
      <c r="AP17" s="34"/>
    </row>
    <row r="18" spans="1:42" ht="45" customHeight="1">
      <c r="A18" s="67">
        <v>14</v>
      </c>
      <c r="B18" s="3" t="s">
        <v>50</v>
      </c>
      <c r="C18" s="68">
        <v>0</v>
      </c>
      <c r="D18" s="68">
        <v>0</v>
      </c>
      <c r="E18" s="68">
        <v>3768.053600567876</v>
      </c>
      <c r="F18" s="68">
        <v>3768.053600567876</v>
      </c>
      <c r="G18" s="68">
        <v>8742.773810262295</v>
      </c>
      <c r="H18" s="68">
        <v>8742.773810262295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95914.03068278563</v>
      </c>
      <c r="AB18" s="68">
        <v>621.0874316939891</v>
      </c>
      <c r="AC18" s="68">
        <v>52494.1085522743</v>
      </c>
      <c r="AD18" s="68">
        <v>33232.65770746556</v>
      </c>
      <c r="AE18" s="68">
        <v>0</v>
      </c>
      <c r="AF18" s="68">
        <v>0</v>
      </c>
      <c r="AG18" s="68">
        <v>0</v>
      </c>
      <c r="AH18" s="68">
        <v>0</v>
      </c>
      <c r="AI18" s="68">
        <v>42846.72427946329</v>
      </c>
      <c r="AJ18" s="68">
        <v>41937.16938383487</v>
      </c>
      <c r="AK18" s="68">
        <v>0</v>
      </c>
      <c r="AL18" s="68">
        <v>0</v>
      </c>
      <c r="AM18" s="69">
        <f t="shared" si="0"/>
        <v>203765.69092535338</v>
      </c>
      <c r="AN18" s="69">
        <f t="shared" si="0"/>
        <v>88301.74193382458</v>
      </c>
      <c r="AO18" s="34"/>
      <c r="AP18" s="34"/>
    </row>
    <row r="19" spans="1:40" ht="15">
      <c r="A19" s="16"/>
      <c r="B19" s="38" t="s">
        <v>27</v>
      </c>
      <c r="C19" s="2">
        <f aca="true" t="shared" si="1" ref="C19:AN19">SUM(C5:C18)</f>
        <v>3833999.07595481</v>
      </c>
      <c r="D19" s="2">
        <f t="shared" si="1"/>
        <v>3639451.7530273357</v>
      </c>
      <c r="E19" s="2">
        <f t="shared" si="1"/>
        <v>763447.4678715109</v>
      </c>
      <c r="F19" s="2">
        <f t="shared" si="1"/>
        <v>761108.9273476235</v>
      </c>
      <c r="G19" s="2">
        <f t="shared" si="1"/>
        <v>740606.9576965427</v>
      </c>
      <c r="H19" s="2">
        <f t="shared" si="1"/>
        <v>705433.7941791316</v>
      </c>
      <c r="I19" s="2">
        <f t="shared" si="1"/>
        <v>53071119.08350344</v>
      </c>
      <c r="J19" s="2">
        <f t="shared" si="1"/>
        <v>53052756.29209523</v>
      </c>
      <c r="K19" s="2">
        <f t="shared" si="1"/>
        <v>6841205.701739919</v>
      </c>
      <c r="L19" s="2">
        <f t="shared" si="1"/>
        <v>5924517.576172683</v>
      </c>
      <c r="M19" s="2">
        <f t="shared" si="1"/>
        <v>983177.1156497429</v>
      </c>
      <c r="N19" s="2">
        <f t="shared" si="1"/>
        <v>788974.5624447466</v>
      </c>
      <c r="O19" s="2">
        <f t="shared" si="1"/>
        <v>0</v>
      </c>
      <c r="P19" s="2">
        <f t="shared" si="1"/>
        <v>0</v>
      </c>
      <c r="Q19" s="2">
        <f t="shared" si="1"/>
        <v>1259774.582757542</v>
      </c>
      <c r="R19" s="2">
        <f t="shared" si="1"/>
        <v>124830.1812930516</v>
      </c>
      <c r="S19" s="2">
        <f t="shared" si="1"/>
        <v>645473.8482944007</v>
      </c>
      <c r="T19" s="2">
        <f t="shared" si="1"/>
        <v>93379.372111197</v>
      </c>
      <c r="U19" s="2">
        <f t="shared" si="1"/>
        <v>68223.49019862324</v>
      </c>
      <c r="V19" s="2">
        <f t="shared" si="1"/>
        <v>38667.116653298304</v>
      </c>
      <c r="W19" s="2">
        <f t="shared" si="1"/>
        <v>3280.5</v>
      </c>
      <c r="X19" s="2">
        <f t="shared" si="1"/>
        <v>0</v>
      </c>
      <c r="Y19" s="2">
        <f t="shared" si="1"/>
        <v>827952.319099209</v>
      </c>
      <c r="Z19" s="2">
        <f t="shared" si="1"/>
        <v>453477.82427463663</v>
      </c>
      <c r="AA19" s="2">
        <f t="shared" si="1"/>
        <v>9108294.29349983</v>
      </c>
      <c r="AB19" s="2">
        <f t="shared" si="1"/>
        <v>2377983.398571035</v>
      </c>
      <c r="AC19" s="2">
        <f t="shared" si="1"/>
        <v>263139.19260872935</v>
      </c>
      <c r="AD19" s="2">
        <f t="shared" si="1"/>
        <v>61446.2202917519</v>
      </c>
      <c r="AE19" s="2">
        <f t="shared" si="1"/>
        <v>1457095.4728523295</v>
      </c>
      <c r="AF19" s="2">
        <f t="shared" si="1"/>
        <v>708463.0811166293</v>
      </c>
      <c r="AG19" s="2">
        <f t="shared" si="1"/>
        <v>62818.77999999991</v>
      </c>
      <c r="AH19" s="2">
        <f t="shared" si="1"/>
        <v>62818.77999999991</v>
      </c>
      <c r="AI19" s="2">
        <f t="shared" si="1"/>
        <v>1613020.5231652912</v>
      </c>
      <c r="AJ19" s="2">
        <f t="shared" si="1"/>
        <v>579061.88252955</v>
      </c>
      <c r="AK19" s="2">
        <f t="shared" si="1"/>
        <v>0</v>
      </c>
      <c r="AL19" s="2">
        <f t="shared" si="1"/>
        <v>0</v>
      </c>
      <c r="AM19" s="2">
        <f t="shared" si="1"/>
        <v>81542628.40489194</v>
      </c>
      <c r="AN19" s="2">
        <f t="shared" si="1"/>
        <v>69372370.7621079</v>
      </c>
    </row>
    <row r="20" spans="2:40" ht="18">
      <c r="B20" s="42" t="s">
        <v>32</v>
      </c>
      <c r="AM20" s="34"/>
      <c r="AN20" s="18"/>
    </row>
    <row r="21" spans="2:40" ht="15.75" customHeight="1">
      <c r="B21" s="77" t="s">
        <v>64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AN21" s="34"/>
    </row>
    <row r="22" spans="2:42" ht="15.75" customHeight="1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AP22" s="34"/>
    </row>
    <row r="23" ht="15.75" customHeight="1">
      <c r="B23" s="43" t="s">
        <v>54</v>
      </c>
    </row>
    <row r="24" ht="15.75" customHeight="1">
      <c r="B24" s="43" t="s">
        <v>34</v>
      </c>
    </row>
    <row r="25" ht="15.75" customHeight="1"/>
    <row r="26" spans="3:40" ht="15.75" customHeight="1"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3:40" ht="15.75" customHeight="1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2:40" ht="15.75" customHeight="1">
      <c r="B28" s="4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2:40" ht="15.75" customHeight="1">
      <c r="B29" s="4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3:40" ht="15.75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3:40" ht="15.75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3:40" ht="15.75" customHeight="1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3:40" ht="15.75" customHeight="1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3:40" ht="15.75" customHeight="1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3:40" ht="15.75" customHeight="1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3:40" ht="15.75" customHeight="1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3:40" ht="15.75" customHeight="1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3:40" ht="15.75" customHeight="1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3:40" ht="15.75" customHeight="1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3:40" ht="15.75" customHeight="1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3:40" ht="15.75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3:40" ht="15.75" customHeight="1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3:40" ht="15.75" customHeight="1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3:40" ht="15.75" customHeight="1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3:40" ht="15.75" customHeight="1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3:40" ht="15.75" customHeight="1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3:40" ht="15.75" customHeight="1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3:40" ht="15.75" customHeight="1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3:40" ht="15.75" customHeight="1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3:40" ht="15.75" customHeight="1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3:40" ht="15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3:40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3:40" ht="15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3:40" ht="15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3:40" ht="15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3:40" ht="15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</sheetData>
  <sheetProtection/>
  <mergeCells count="22">
    <mergeCell ref="B21:N22"/>
    <mergeCell ref="G3:H3"/>
    <mergeCell ref="I3:J3"/>
    <mergeCell ref="S3:T3"/>
    <mergeCell ref="O3:P3"/>
    <mergeCell ref="Q3:R3"/>
    <mergeCell ref="A3:A4"/>
    <mergeCell ref="B3:B4"/>
    <mergeCell ref="C3:D3"/>
    <mergeCell ref="E3:F3"/>
    <mergeCell ref="AM3:AN3"/>
    <mergeCell ref="W3:X3"/>
    <mergeCell ref="Y3:Z3"/>
    <mergeCell ref="AA3:AB3"/>
    <mergeCell ref="AC3:AD3"/>
    <mergeCell ref="AK3:AL3"/>
    <mergeCell ref="AG3:AH3"/>
    <mergeCell ref="AI3:AJ3"/>
    <mergeCell ref="AE3:AF3"/>
    <mergeCell ref="U3:V3"/>
    <mergeCell ref="K3:L3"/>
    <mergeCell ref="M3:N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Q69"/>
  <sheetViews>
    <sheetView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6" sqref="G6"/>
    </sheetView>
  </sheetViews>
  <sheetFormatPr defaultColWidth="9.140625" defaultRowHeight="12.75"/>
  <cols>
    <col min="1" max="1" width="3.7109375" style="32" customWidth="1"/>
    <col min="2" max="2" width="28.00390625" style="32" customWidth="1"/>
    <col min="3" max="6" width="11.7109375" style="32" customWidth="1"/>
    <col min="7" max="7" width="12.8515625" style="32" customWidth="1"/>
    <col min="8" max="8" width="13.00390625" style="32" customWidth="1"/>
    <col min="9" max="9" width="12.421875" style="32" bestFit="1" customWidth="1"/>
    <col min="10" max="10" width="13.7109375" style="32" customWidth="1"/>
    <col min="11" max="38" width="11.7109375" style="32" customWidth="1"/>
    <col min="39" max="39" width="14.28125" style="32" customWidth="1"/>
    <col min="40" max="40" width="13.8515625" style="32" customWidth="1"/>
    <col min="41" max="41" width="9.140625" style="32" customWidth="1"/>
    <col min="42" max="42" width="9.8515625" style="32" bestFit="1" customWidth="1"/>
    <col min="43" max="16384" width="9.140625" style="32" customWidth="1"/>
  </cols>
  <sheetData>
    <row r="1" spans="1:11" ht="20.25" customHeight="1">
      <c r="A1" s="58" t="s">
        <v>62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38" ht="15">
      <c r="A2" s="29" t="s">
        <v>55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40" ht="32.25" customHeight="1">
      <c r="A3" s="85" t="s">
        <v>25</v>
      </c>
      <c r="B3" s="85" t="s">
        <v>26</v>
      </c>
      <c r="C3" s="82" t="s">
        <v>1</v>
      </c>
      <c r="D3" s="82"/>
      <c r="E3" s="75" t="s">
        <v>15</v>
      </c>
      <c r="F3" s="76"/>
      <c r="G3" s="75" t="s">
        <v>2</v>
      </c>
      <c r="H3" s="76"/>
      <c r="I3" s="75" t="s">
        <v>3</v>
      </c>
      <c r="J3" s="76"/>
      <c r="K3" s="75" t="s">
        <v>4</v>
      </c>
      <c r="L3" s="76"/>
      <c r="M3" s="75" t="s">
        <v>5</v>
      </c>
      <c r="N3" s="76"/>
      <c r="O3" s="75" t="s">
        <v>6</v>
      </c>
      <c r="P3" s="76"/>
      <c r="Q3" s="75" t="s">
        <v>22</v>
      </c>
      <c r="R3" s="76"/>
      <c r="S3" s="75" t="s">
        <v>16</v>
      </c>
      <c r="T3" s="76"/>
      <c r="U3" s="75" t="s">
        <v>24</v>
      </c>
      <c r="V3" s="76"/>
      <c r="W3" s="75" t="s">
        <v>17</v>
      </c>
      <c r="X3" s="76"/>
      <c r="Y3" s="75" t="s">
        <v>7</v>
      </c>
      <c r="Z3" s="76"/>
      <c r="AA3" s="71" t="s">
        <v>8</v>
      </c>
      <c r="AB3" s="72"/>
      <c r="AC3" s="71" t="s">
        <v>9</v>
      </c>
      <c r="AD3" s="72"/>
      <c r="AE3" s="71" t="s">
        <v>10</v>
      </c>
      <c r="AF3" s="72"/>
      <c r="AG3" s="71" t="s">
        <v>11</v>
      </c>
      <c r="AH3" s="72"/>
      <c r="AI3" s="73" t="s">
        <v>12</v>
      </c>
      <c r="AJ3" s="74"/>
      <c r="AK3" s="73" t="s">
        <v>13</v>
      </c>
      <c r="AL3" s="74"/>
      <c r="AM3" s="73" t="s">
        <v>27</v>
      </c>
      <c r="AN3" s="74"/>
    </row>
    <row r="4" spans="1:40" ht="62.25" customHeight="1">
      <c r="A4" s="79"/>
      <c r="B4" s="79"/>
      <c r="C4" s="52" t="s">
        <v>35</v>
      </c>
      <c r="D4" s="52" t="s">
        <v>36</v>
      </c>
      <c r="E4" s="52" t="s">
        <v>35</v>
      </c>
      <c r="F4" s="52" t="s">
        <v>36</v>
      </c>
      <c r="G4" s="52" t="s">
        <v>35</v>
      </c>
      <c r="H4" s="52" t="s">
        <v>36</v>
      </c>
      <c r="I4" s="52" t="s">
        <v>35</v>
      </c>
      <c r="J4" s="52" t="s">
        <v>36</v>
      </c>
      <c r="K4" s="52" t="s">
        <v>35</v>
      </c>
      <c r="L4" s="52" t="s">
        <v>36</v>
      </c>
      <c r="M4" s="52" t="s">
        <v>35</v>
      </c>
      <c r="N4" s="52" t="s">
        <v>36</v>
      </c>
      <c r="O4" s="52" t="s">
        <v>35</v>
      </c>
      <c r="P4" s="52" t="s">
        <v>36</v>
      </c>
      <c r="Q4" s="52" t="s">
        <v>35</v>
      </c>
      <c r="R4" s="52" t="s">
        <v>36</v>
      </c>
      <c r="S4" s="52" t="s">
        <v>35</v>
      </c>
      <c r="T4" s="52" t="s">
        <v>36</v>
      </c>
      <c r="U4" s="52" t="s">
        <v>35</v>
      </c>
      <c r="V4" s="52" t="s">
        <v>36</v>
      </c>
      <c r="W4" s="52" t="s">
        <v>35</v>
      </c>
      <c r="X4" s="52" t="s">
        <v>36</v>
      </c>
      <c r="Y4" s="52" t="s">
        <v>35</v>
      </c>
      <c r="Z4" s="52" t="s">
        <v>36</v>
      </c>
      <c r="AA4" s="52" t="s">
        <v>35</v>
      </c>
      <c r="AB4" s="52" t="s">
        <v>36</v>
      </c>
      <c r="AC4" s="52" t="s">
        <v>35</v>
      </c>
      <c r="AD4" s="52" t="s">
        <v>36</v>
      </c>
      <c r="AE4" s="52" t="s">
        <v>35</v>
      </c>
      <c r="AF4" s="52" t="s">
        <v>36</v>
      </c>
      <c r="AG4" s="52" t="s">
        <v>35</v>
      </c>
      <c r="AH4" s="52" t="s">
        <v>36</v>
      </c>
      <c r="AI4" s="52" t="s">
        <v>35</v>
      </c>
      <c r="AJ4" s="52" t="s">
        <v>36</v>
      </c>
      <c r="AK4" s="52" t="s">
        <v>35</v>
      </c>
      <c r="AL4" s="52" t="s">
        <v>36</v>
      </c>
      <c r="AM4" s="52" t="s">
        <v>35</v>
      </c>
      <c r="AN4" s="52" t="s">
        <v>36</v>
      </c>
    </row>
    <row r="5" spans="1:43" ht="45" customHeight="1">
      <c r="A5" s="67">
        <v>1</v>
      </c>
      <c r="B5" s="3" t="s">
        <v>40</v>
      </c>
      <c r="C5" s="68">
        <v>79162.89</v>
      </c>
      <c r="D5" s="68">
        <v>72623.49</v>
      </c>
      <c r="E5" s="68">
        <v>4791.99</v>
      </c>
      <c r="F5" s="68">
        <v>4791.99</v>
      </c>
      <c r="G5" s="68">
        <v>8366.15</v>
      </c>
      <c r="H5" s="68">
        <v>8366.15</v>
      </c>
      <c r="I5" s="68">
        <v>6538440.647720184</v>
      </c>
      <c r="J5" s="68">
        <v>6465212.037720184</v>
      </c>
      <c r="K5" s="68">
        <v>1823219.1099999999</v>
      </c>
      <c r="L5" s="68">
        <v>1671147.99</v>
      </c>
      <c r="M5" s="68">
        <v>354215.87</v>
      </c>
      <c r="N5" s="68">
        <v>300987.89</v>
      </c>
      <c r="O5" s="68">
        <v>0</v>
      </c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68">
        <v>0</v>
      </c>
      <c r="W5" s="68">
        <v>0</v>
      </c>
      <c r="X5" s="68">
        <v>0</v>
      </c>
      <c r="Y5" s="68">
        <v>17729.96</v>
      </c>
      <c r="Z5" s="68">
        <v>17729.96</v>
      </c>
      <c r="AA5" s="68">
        <v>27890.77</v>
      </c>
      <c r="AB5" s="68">
        <v>11989.890000000001</v>
      </c>
      <c r="AC5" s="68">
        <v>0</v>
      </c>
      <c r="AD5" s="68">
        <v>0</v>
      </c>
      <c r="AE5" s="68">
        <v>37752.75</v>
      </c>
      <c r="AF5" s="68">
        <v>26543.77</v>
      </c>
      <c r="AG5" s="68">
        <v>0</v>
      </c>
      <c r="AH5" s="68">
        <v>0</v>
      </c>
      <c r="AI5" s="68">
        <v>4626.26</v>
      </c>
      <c r="AJ5" s="68">
        <v>4626.26</v>
      </c>
      <c r="AK5" s="68">
        <v>0</v>
      </c>
      <c r="AL5" s="68">
        <v>0</v>
      </c>
      <c r="AM5" s="69">
        <f aca="true" t="shared" si="0" ref="AM5:AN18">C5+E5+G5+I5+K5+M5+O5+Q5+S5+U5+W5+Y5+AA5+AC5+AE5+AG5+AI5+AK5</f>
        <v>8896196.397720184</v>
      </c>
      <c r="AN5" s="69">
        <f t="shared" si="0"/>
        <v>8584019.427720185</v>
      </c>
      <c r="AP5" s="34"/>
      <c r="AQ5" s="34"/>
    </row>
    <row r="6" spans="1:43" ht="45" customHeight="1">
      <c r="A6" s="67">
        <v>2</v>
      </c>
      <c r="B6" s="3" t="s">
        <v>57</v>
      </c>
      <c r="C6" s="68">
        <v>10000</v>
      </c>
      <c r="D6" s="68">
        <v>10000</v>
      </c>
      <c r="E6" s="68">
        <v>0</v>
      </c>
      <c r="F6" s="68">
        <v>0</v>
      </c>
      <c r="G6" s="68">
        <v>0</v>
      </c>
      <c r="H6" s="68">
        <v>0</v>
      </c>
      <c r="I6" s="68">
        <v>1875739.2200000002</v>
      </c>
      <c r="J6" s="68">
        <v>1875739.2200000002</v>
      </c>
      <c r="K6" s="68">
        <v>324.1</v>
      </c>
      <c r="L6" s="68">
        <v>324.1</v>
      </c>
      <c r="M6" s="68">
        <v>0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68">
        <v>0</v>
      </c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68">
        <v>0</v>
      </c>
      <c r="AD6" s="68">
        <v>0</v>
      </c>
      <c r="AE6" s="68">
        <v>0</v>
      </c>
      <c r="AF6" s="68">
        <v>0</v>
      </c>
      <c r="AG6" s="68">
        <v>0</v>
      </c>
      <c r="AH6" s="68">
        <v>0</v>
      </c>
      <c r="AI6" s="68">
        <v>0</v>
      </c>
      <c r="AJ6" s="68">
        <v>0</v>
      </c>
      <c r="AK6" s="68">
        <v>0</v>
      </c>
      <c r="AL6" s="68">
        <v>0</v>
      </c>
      <c r="AM6" s="69">
        <f t="shared" si="0"/>
        <v>1886063.3200000003</v>
      </c>
      <c r="AN6" s="69">
        <f t="shared" si="0"/>
        <v>1886063.3200000003</v>
      </c>
      <c r="AP6" s="34"/>
      <c r="AQ6" s="44"/>
    </row>
    <row r="7" spans="1:43" ht="45" customHeight="1">
      <c r="A7" s="67">
        <v>3</v>
      </c>
      <c r="B7" s="3" t="s">
        <v>42</v>
      </c>
      <c r="C7" s="68">
        <v>33965.360000000015</v>
      </c>
      <c r="D7" s="68">
        <v>33965.360000000015</v>
      </c>
      <c r="E7" s="68">
        <v>10896.280000000006</v>
      </c>
      <c r="F7" s="68">
        <v>10896.280000000006</v>
      </c>
      <c r="G7" s="68">
        <v>7837.429999999999</v>
      </c>
      <c r="H7" s="68">
        <v>7837.429999999999</v>
      </c>
      <c r="I7" s="68">
        <v>8029365.649999999</v>
      </c>
      <c r="J7" s="68">
        <v>8029365.649999999</v>
      </c>
      <c r="K7" s="68">
        <v>1113758.5099999998</v>
      </c>
      <c r="L7" s="68">
        <v>1113758.5099999998</v>
      </c>
      <c r="M7" s="68">
        <v>159387.16</v>
      </c>
      <c r="N7" s="68">
        <v>159387.14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0</v>
      </c>
      <c r="W7" s="68">
        <v>0</v>
      </c>
      <c r="X7" s="68">
        <v>0</v>
      </c>
      <c r="Y7" s="68">
        <v>0</v>
      </c>
      <c r="Z7" s="68">
        <v>0</v>
      </c>
      <c r="AA7" s="68">
        <v>161885.2199999999</v>
      </c>
      <c r="AB7" s="68">
        <v>56556.699999999895</v>
      </c>
      <c r="AC7" s="68">
        <v>-9.322320693172514E-12</v>
      </c>
      <c r="AD7" s="68">
        <v>0</v>
      </c>
      <c r="AE7" s="68">
        <v>516075.39000000013</v>
      </c>
      <c r="AF7" s="68">
        <v>332781.1300000001</v>
      </c>
      <c r="AG7" s="68">
        <v>0</v>
      </c>
      <c r="AH7" s="68">
        <v>0</v>
      </c>
      <c r="AI7" s="68">
        <v>2.1600499167107046E-12</v>
      </c>
      <c r="AJ7" s="68">
        <v>-0.059999999995511644</v>
      </c>
      <c r="AK7" s="68">
        <v>0</v>
      </c>
      <c r="AL7" s="68">
        <v>0</v>
      </c>
      <c r="AM7" s="69">
        <f t="shared" si="0"/>
        <v>10033171.000000002</v>
      </c>
      <c r="AN7" s="69">
        <f t="shared" si="0"/>
        <v>9744548.14</v>
      </c>
      <c r="AP7" s="34"/>
      <c r="AQ7" s="45"/>
    </row>
    <row r="8" spans="1:43" ht="45" customHeight="1">
      <c r="A8" s="67">
        <v>4</v>
      </c>
      <c r="B8" s="3" t="s">
        <v>41</v>
      </c>
      <c r="C8" s="68">
        <v>169577.27</v>
      </c>
      <c r="D8" s="68">
        <v>169577.27</v>
      </c>
      <c r="E8" s="68">
        <v>7786.52</v>
      </c>
      <c r="F8" s="68">
        <v>7786.52</v>
      </c>
      <c r="G8" s="68">
        <v>0</v>
      </c>
      <c r="H8" s="68">
        <v>0</v>
      </c>
      <c r="I8" s="68">
        <v>7995245.64</v>
      </c>
      <c r="J8" s="68">
        <v>7995245.64</v>
      </c>
      <c r="K8" s="68">
        <v>358821.66000000003</v>
      </c>
      <c r="L8" s="68">
        <v>358821.66000000003</v>
      </c>
      <c r="M8" s="68">
        <v>26522.96</v>
      </c>
      <c r="N8" s="68">
        <v>23613.96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68">
        <v>35956.15</v>
      </c>
      <c r="AB8" s="68">
        <v>35020.21</v>
      </c>
      <c r="AC8" s="68">
        <v>0</v>
      </c>
      <c r="AD8" s="68">
        <v>0</v>
      </c>
      <c r="AE8" s="68">
        <v>119640.62</v>
      </c>
      <c r="AF8" s="68">
        <v>119640.62</v>
      </c>
      <c r="AG8" s="68">
        <v>0</v>
      </c>
      <c r="AH8" s="68">
        <v>0</v>
      </c>
      <c r="AI8" s="68">
        <v>1414.06</v>
      </c>
      <c r="AJ8" s="68">
        <v>1414.06</v>
      </c>
      <c r="AK8" s="68">
        <v>0</v>
      </c>
      <c r="AL8" s="68">
        <v>0</v>
      </c>
      <c r="AM8" s="69">
        <f t="shared" si="0"/>
        <v>8714964.88</v>
      </c>
      <c r="AN8" s="69">
        <f t="shared" si="0"/>
        <v>8711119.940000001</v>
      </c>
      <c r="AP8" s="34"/>
      <c r="AQ8" s="45"/>
    </row>
    <row r="9" spans="1:43" ht="45" customHeight="1">
      <c r="A9" s="67">
        <v>5</v>
      </c>
      <c r="B9" s="3" t="s">
        <v>44</v>
      </c>
      <c r="C9" s="68">
        <v>10000</v>
      </c>
      <c r="D9" s="68">
        <v>10000</v>
      </c>
      <c r="E9" s="68">
        <v>0</v>
      </c>
      <c r="F9" s="68">
        <v>0</v>
      </c>
      <c r="G9" s="68">
        <v>0</v>
      </c>
      <c r="H9" s="68">
        <v>0</v>
      </c>
      <c r="I9" s="68">
        <v>3785537.45</v>
      </c>
      <c r="J9" s="68">
        <v>3785537.45</v>
      </c>
      <c r="K9" s="68">
        <v>230395.77</v>
      </c>
      <c r="L9" s="68">
        <v>230395.77</v>
      </c>
      <c r="M9" s="68">
        <v>45337.4</v>
      </c>
      <c r="N9" s="68">
        <v>45337.4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68">
        <v>0</v>
      </c>
      <c r="W9" s="68">
        <v>0</v>
      </c>
      <c r="X9" s="68">
        <v>0</v>
      </c>
      <c r="Y9" s="68">
        <v>-1.8189894035458565E-12</v>
      </c>
      <c r="Z9" s="68">
        <v>-0.04000000000181899</v>
      </c>
      <c r="AA9" s="68">
        <v>1887.990000000023</v>
      </c>
      <c r="AB9" s="68">
        <v>943.9600000000223</v>
      </c>
      <c r="AC9" s="68">
        <v>0</v>
      </c>
      <c r="AD9" s="68">
        <v>0</v>
      </c>
      <c r="AE9" s="68">
        <v>33173.42999999995</v>
      </c>
      <c r="AF9" s="68">
        <v>23787.659999999923</v>
      </c>
      <c r="AG9" s="68">
        <v>0</v>
      </c>
      <c r="AH9" s="68">
        <v>0</v>
      </c>
      <c r="AI9" s="68">
        <v>0</v>
      </c>
      <c r="AJ9" s="68">
        <v>0</v>
      </c>
      <c r="AK9" s="68">
        <v>0</v>
      </c>
      <c r="AL9" s="68">
        <v>0</v>
      </c>
      <c r="AM9" s="69">
        <f t="shared" si="0"/>
        <v>4106332.0400000005</v>
      </c>
      <c r="AN9" s="69">
        <f t="shared" si="0"/>
        <v>4096002.2</v>
      </c>
      <c r="AP9" s="34"/>
      <c r="AQ9" s="45"/>
    </row>
    <row r="10" spans="1:43" ht="45" customHeight="1">
      <c r="A10" s="67">
        <v>6</v>
      </c>
      <c r="B10" s="3" t="s">
        <v>47</v>
      </c>
      <c r="C10" s="68">
        <v>3000</v>
      </c>
      <c r="D10" s="68">
        <v>3000</v>
      </c>
      <c r="E10" s="68">
        <v>0</v>
      </c>
      <c r="F10" s="68">
        <v>0</v>
      </c>
      <c r="G10" s="68">
        <v>0</v>
      </c>
      <c r="H10" s="68">
        <v>0</v>
      </c>
      <c r="I10" s="68">
        <v>1657957.71</v>
      </c>
      <c r="J10" s="68">
        <v>1657957.71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0</v>
      </c>
      <c r="AJ10" s="68">
        <v>0</v>
      </c>
      <c r="AK10" s="68">
        <v>0</v>
      </c>
      <c r="AL10" s="68">
        <v>0</v>
      </c>
      <c r="AM10" s="69">
        <f t="shared" si="0"/>
        <v>1660957.71</v>
      </c>
      <c r="AN10" s="69">
        <f t="shared" si="0"/>
        <v>1660957.71</v>
      </c>
      <c r="AP10" s="34"/>
      <c r="AQ10" s="45"/>
    </row>
    <row r="11" spans="1:43" ht="45" customHeight="1">
      <c r="A11" s="67">
        <v>7</v>
      </c>
      <c r="B11" s="3" t="s">
        <v>43</v>
      </c>
      <c r="C11" s="68">
        <v>16751</v>
      </c>
      <c r="D11" s="68">
        <v>16751</v>
      </c>
      <c r="E11" s="68">
        <v>0</v>
      </c>
      <c r="F11" s="68">
        <v>0</v>
      </c>
      <c r="G11" s="68">
        <v>7000</v>
      </c>
      <c r="H11" s="68">
        <v>7000</v>
      </c>
      <c r="I11" s="68">
        <v>5397566.67</v>
      </c>
      <c r="J11" s="68">
        <v>5397566.67</v>
      </c>
      <c r="K11" s="68">
        <v>466883.4379860002</v>
      </c>
      <c r="L11" s="68">
        <v>129877.5785972001</v>
      </c>
      <c r="M11" s="68">
        <v>40933.23</v>
      </c>
      <c r="N11" s="68">
        <v>11866.150000000001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187.15</v>
      </c>
      <c r="Z11" s="68">
        <v>93.575</v>
      </c>
      <c r="AA11" s="68">
        <v>400</v>
      </c>
      <c r="AB11" s="68">
        <v>200</v>
      </c>
      <c r="AC11" s="68">
        <v>0</v>
      </c>
      <c r="AD11" s="68">
        <v>0</v>
      </c>
      <c r="AE11" s="68">
        <v>8766.06938</v>
      </c>
      <c r="AF11" s="68">
        <v>8766.06938</v>
      </c>
      <c r="AG11" s="68">
        <v>0</v>
      </c>
      <c r="AH11" s="68">
        <v>0</v>
      </c>
      <c r="AI11" s="68">
        <v>504.98</v>
      </c>
      <c r="AJ11" s="68">
        <v>252.49</v>
      </c>
      <c r="AK11" s="68">
        <v>0</v>
      </c>
      <c r="AL11" s="68">
        <v>0</v>
      </c>
      <c r="AM11" s="69">
        <f t="shared" si="0"/>
        <v>5938992.537366002</v>
      </c>
      <c r="AN11" s="69">
        <f t="shared" si="0"/>
        <v>5572373.532977201</v>
      </c>
      <c r="AP11" s="34"/>
      <c r="AQ11" s="45"/>
    </row>
    <row r="12" spans="1:43" ht="45" customHeight="1">
      <c r="A12" s="67">
        <v>8</v>
      </c>
      <c r="B12" s="3" t="s">
        <v>46</v>
      </c>
      <c r="C12" s="68">
        <v>63000</v>
      </c>
      <c r="D12" s="68">
        <v>63000</v>
      </c>
      <c r="E12" s="68">
        <v>0</v>
      </c>
      <c r="F12" s="68">
        <v>0</v>
      </c>
      <c r="G12" s="68">
        <v>0</v>
      </c>
      <c r="H12" s="68">
        <v>0</v>
      </c>
      <c r="I12" s="68">
        <v>8334309.77</v>
      </c>
      <c r="J12" s="68">
        <v>8334309.77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0</v>
      </c>
      <c r="AB12" s="68">
        <v>0</v>
      </c>
      <c r="AC12" s="68">
        <v>0</v>
      </c>
      <c r="AD12" s="68">
        <v>0</v>
      </c>
      <c r="AE12" s="68">
        <v>0</v>
      </c>
      <c r="AF12" s="68">
        <v>0</v>
      </c>
      <c r="AG12" s="68">
        <v>0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9">
        <f t="shared" si="0"/>
        <v>8397309.77</v>
      </c>
      <c r="AN12" s="69">
        <f t="shared" si="0"/>
        <v>8397309.77</v>
      </c>
      <c r="AP12" s="34"/>
      <c r="AQ12" s="45"/>
    </row>
    <row r="13" spans="1:43" ht="45" customHeight="1">
      <c r="A13" s="67">
        <v>9</v>
      </c>
      <c r="B13" s="3" t="s">
        <v>45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731003.9899999999</v>
      </c>
      <c r="J13" s="68">
        <v>731003.9899999999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9">
        <f t="shared" si="0"/>
        <v>731003.9899999999</v>
      </c>
      <c r="AN13" s="69">
        <f t="shared" si="0"/>
        <v>731003.9899999999</v>
      </c>
      <c r="AP13" s="34"/>
      <c r="AQ13" s="45"/>
    </row>
    <row r="14" spans="1:43" ht="45" customHeight="1">
      <c r="A14" s="67">
        <v>10</v>
      </c>
      <c r="B14" s="3" t="s">
        <v>56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17355.81</v>
      </c>
      <c r="J14" s="68">
        <v>17355.81</v>
      </c>
      <c r="K14" s="68">
        <v>31437.4</v>
      </c>
      <c r="L14" s="68">
        <v>31437.4</v>
      </c>
      <c r="M14" s="68">
        <v>12021.29</v>
      </c>
      <c r="N14" s="68">
        <v>12021.29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741.79</v>
      </c>
      <c r="Z14" s="68">
        <v>741.79</v>
      </c>
      <c r="AA14" s="68">
        <v>4272.6</v>
      </c>
      <c r="AB14" s="68">
        <v>4272.6</v>
      </c>
      <c r="AC14" s="68">
        <v>0</v>
      </c>
      <c r="AD14" s="68">
        <v>0</v>
      </c>
      <c r="AE14" s="68">
        <v>0</v>
      </c>
      <c r="AF14" s="68">
        <v>0</v>
      </c>
      <c r="AG14" s="68">
        <v>0</v>
      </c>
      <c r="AH14" s="68">
        <v>0</v>
      </c>
      <c r="AI14" s="68">
        <v>0</v>
      </c>
      <c r="AJ14" s="68">
        <v>0</v>
      </c>
      <c r="AK14" s="68">
        <v>0</v>
      </c>
      <c r="AL14" s="68">
        <v>0</v>
      </c>
      <c r="AM14" s="69">
        <f t="shared" si="0"/>
        <v>65828.89000000001</v>
      </c>
      <c r="AN14" s="69">
        <f t="shared" si="0"/>
        <v>65828.89000000001</v>
      </c>
      <c r="AP14" s="34"/>
      <c r="AQ14" s="45"/>
    </row>
    <row r="15" spans="1:43" ht="45" customHeight="1">
      <c r="A15" s="67">
        <v>11</v>
      </c>
      <c r="B15" s="3" t="s">
        <v>48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773778.9</v>
      </c>
      <c r="J15" s="68">
        <v>773778.9</v>
      </c>
      <c r="K15" s="68">
        <v>47163.37</v>
      </c>
      <c r="L15" s="68">
        <v>47163.37</v>
      </c>
      <c r="M15" s="68">
        <v>9060</v>
      </c>
      <c r="N15" s="68">
        <v>9060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0</v>
      </c>
      <c r="AI15" s="68">
        <v>0</v>
      </c>
      <c r="AJ15" s="68">
        <v>0</v>
      </c>
      <c r="AK15" s="68">
        <v>0</v>
      </c>
      <c r="AL15" s="68">
        <v>0</v>
      </c>
      <c r="AM15" s="69">
        <f t="shared" si="0"/>
        <v>830002.27</v>
      </c>
      <c r="AN15" s="69">
        <f t="shared" si="0"/>
        <v>830002.27</v>
      </c>
      <c r="AP15" s="34"/>
      <c r="AQ15" s="45"/>
    </row>
    <row r="16" spans="1:43" ht="45" customHeight="1">
      <c r="A16" s="67">
        <v>12</v>
      </c>
      <c r="B16" s="3" t="s">
        <v>51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17607</v>
      </c>
      <c r="J16" s="68">
        <v>17607</v>
      </c>
      <c r="K16" s="68">
        <v>98609</v>
      </c>
      <c r="L16" s="68">
        <v>98609</v>
      </c>
      <c r="M16" s="68">
        <v>2045</v>
      </c>
      <c r="N16" s="68">
        <v>2045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181086</v>
      </c>
      <c r="AF16" s="68">
        <v>181086</v>
      </c>
      <c r="AG16" s="68">
        <v>99790</v>
      </c>
      <c r="AH16" s="68">
        <v>99790</v>
      </c>
      <c r="AI16" s="68">
        <v>0</v>
      </c>
      <c r="AJ16" s="68">
        <v>0</v>
      </c>
      <c r="AK16" s="68">
        <v>0</v>
      </c>
      <c r="AL16" s="68">
        <v>0</v>
      </c>
      <c r="AM16" s="69">
        <f t="shared" si="0"/>
        <v>399137</v>
      </c>
      <c r="AN16" s="69">
        <f t="shared" si="0"/>
        <v>399137</v>
      </c>
      <c r="AP16" s="34"/>
      <c r="AQ16" s="45"/>
    </row>
    <row r="17" spans="1:43" ht="45" customHeight="1">
      <c r="A17" s="67">
        <v>13</v>
      </c>
      <c r="B17" s="3" t="s">
        <v>49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50548.3</v>
      </c>
      <c r="J17" s="68">
        <v>50548.3</v>
      </c>
      <c r="K17" s="68">
        <v>12973.18</v>
      </c>
      <c r="L17" s="68">
        <v>6486.59</v>
      </c>
      <c r="M17" s="68">
        <v>5031.3</v>
      </c>
      <c r="N17" s="68">
        <v>2515.61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9">
        <f t="shared" si="0"/>
        <v>68552.78</v>
      </c>
      <c r="AN17" s="69">
        <f t="shared" si="0"/>
        <v>59550.5</v>
      </c>
      <c r="AP17" s="34"/>
      <c r="AQ17" s="45"/>
    </row>
    <row r="18" spans="1:43" ht="45" customHeight="1">
      <c r="A18" s="67">
        <v>14</v>
      </c>
      <c r="B18" s="3" t="s">
        <v>50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0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0</v>
      </c>
      <c r="AL18" s="68">
        <v>0</v>
      </c>
      <c r="AM18" s="69">
        <f t="shared" si="0"/>
        <v>0</v>
      </c>
      <c r="AN18" s="69">
        <f t="shared" si="0"/>
        <v>0</v>
      </c>
      <c r="AP18" s="34"/>
      <c r="AQ18" s="45"/>
    </row>
    <row r="19" spans="1:40" ht="15">
      <c r="A19" s="16"/>
      <c r="B19" s="38" t="s">
        <v>27</v>
      </c>
      <c r="C19" s="2">
        <f aca="true" t="shared" si="1" ref="C19:AN19">SUM(C5:C18)</f>
        <v>385456.52</v>
      </c>
      <c r="D19" s="2">
        <f t="shared" si="1"/>
        <v>378917.12</v>
      </c>
      <c r="E19" s="2">
        <f t="shared" si="1"/>
        <v>23474.790000000008</v>
      </c>
      <c r="F19" s="2">
        <f t="shared" si="1"/>
        <v>23474.790000000008</v>
      </c>
      <c r="G19" s="2">
        <f t="shared" si="1"/>
        <v>23203.579999999998</v>
      </c>
      <c r="H19" s="2">
        <f t="shared" si="1"/>
        <v>23203.579999999998</v>
      </c>
      <c r="I19" s="2">
        <f t="shared" si="1"/>
        <v>45204456.75772019</v>
      </c>
      <c r="J19" s="2">
        <f t="shared" si="1"/>
        <v>45131228.14772019</v>
      </c>
      <c r="K19" s="2">
        <f t="shared" si="1"/>
        <v>4183585.537986</v>
      </c>
      <c r="L19" s="2">
        <f t="shared" si="1"/>
        <v>3688021.9685972</v>
      </c>
      <c r="M19" s="2">
        <f t="shared" si="1"/>
        <v>654554.2100000001</v>
      </c>
      <c r="N19" s="2">
        <f t="shared" si="1"/>
        <v>566834.4400000001</v>
      </c>
      <c r="O19" s="2">
        <f t="shared" si="1"/>
        <v>0</v>
      </c>
      <c r="P19" s="2">
        <f t="shared" si="1"/>
        <v>0</v>
      </c>
      <c r="Q19" s="2">
        <f t="shared" si="1"/>
        <v>0</v>
      </c>
      <c r="R19" s="2">
        <f t="shared" si="1"/>
        <v>0</v>
      </c>
      <c r="S19" s="2">
        <f t="shared" si="1"/>
        <v>0</v>
      </c>
      <c r="T19" s="2">
        <f t="shared" si="1"/>
        <v>0</v>
      </c>
      <c r="U19" s="2">
        <f t="shared" si="1"/>
        <v>0</v>
      </c>
      <c r="V19" s="2">
        <f t="shared" si="1"/>
        <v>0</v>
      </c>
      <c r="W19" s="2">
        <f t="shared" si="1"/>
        <v>0</v>
      </c>
      <c r="X19" s="2">
        <f t="shared" si="1"/>
        <v>0</v>
      </c>
      <c r="Y19" s="2">
        <f t="shared" si="1"/>
        <v>18658.9</v>
      </c>
      <c r="Z19" s="2">
        <f t="shared" si="1"/>
        <v>18565.285</v>
      </c>
      <c r="AA19" s="2">
        <f t="shared" si="1"/>
        <v>232292.72999999992</v>
      </c>
      <c r="AB19" s="2">
        <f t="shared" si="1"/>
        <v>108983.35999999993</v>
      </c>
      <c r="AC19" s="2">
        <f t="shared" si="1"/>
        <v>-9.322320693172514E-12</v>
      </c>
      <c r="AD19" s="2">
        <f t="shared" si="1"/>
        <v>0</v>
      </c>
      <c r="AE19" s="2">
        <f t="shared" si="1"/>
        <v>896494.2593800001</v>
      </c>
      <c r="AF19" s="2">
        <f t="shared" si="1"/>
        <v>692605.24938</v>
      </c>
      <c r="AG19" s="2">
        <f t="shared" si="1"/>
        <v>99790</v>
      </c>
      <c r="AH19" s="2">
        <f t="shared" si="1"/>
        <v>99790</v>
      </c>
      <c r="AI19" s="2">
        <f t="shared" si="1"/>
        <v>6545.300000000001</v>
      </c>
      <c r="AJ19" s="2">
        <f t="shared" si="1"/>
        <v>6292.750000000004</v>
      </c>
      <c r="AK19" s="2">
        <f t="shared" si="1"/>
        <v>0</v>
      </c>
      <c r="AL19" s="2">
        <f t="shared" si="1"/>
        <v>0</v>
      </c>
      <c r="AM19" s="2">
        <f t="shared" si="1"/>
        <v>51728512.5850862</v>
      </c>
      <c r="AN19" s="2">
        <f t="shared" si="1"/>
        <v>50737916.69069739</v>
      </c>
    </row>
    <row r="20" spans="1:39" ht="15">
      <c r="A20" s="46"/>
      <c r="B20" s="42" t="s">
        <v>32</v>
      </c>
      <c r="O20" s="47"/>
      <c r="P20" s="47"/>
      <c r="Q20" s="47"/>
      <c r="R20" s="47"/>
      <c r="S20" s="47"/>
      <c r="T20" s="47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17"/>
    </row>
    <row r="21" spans="1:42" ht="15" customHeight="1">
      <c r="A21" s="46"/>
      <c r="B21" s="86" t="s">
        <v>63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49"/>
      <c r="P21" s="49"/>
      <c r="Q21" s="49"/>
      <c r="R21" s="49"/>
      <c r="S21" s="49"/>
      <c r="T21" s="49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4"/>
      <c r="AN21" s="34"/>
      <c r="AP21" s="34"/>
    </row>
    <row r="22" spans="1:42" ht="15">
      <c r="A22" s="4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N22" s="17"/>
      <c r="AO22" s="34"/>
      <c r="AP22" s="34"/>
    </row>
    <row r="23" spans="2:42" ht="15">
      <c r="B23" s="43" t="s">
        <v>54</v>
      </c>
      <c r="AN23" s="34"/>
      <c r="AP23" s="34"/>
    </row>
    <row r="24" spans="2:42" ht="15">
      <c r="B24" s="43" t="s">
        <v>34</v>
      </c>
      <c r="AN24" s="34"/>
      <c r="AP24" s="34"/>
    </row>
    <row r="25" ht="15">
      <c r="AN25" s="34"/>
    </row>
    <row r="27" spans="3:40" ht="15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3:40" ht="15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2:40" ht="15">
      <c r="B29" s="6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3:40" ht="15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3:40" ht="1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3:40" ht="15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3:40" ht="15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3:40" ht="1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3:40" ht="15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3:40" ht="15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3:40" ht="15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3:40" ht="15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3:40" ht="1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3:40" ht="1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3:40" ht="1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3:40" ht="15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3:40" ht="1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3:40" ht="1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3:40" ht="15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3:40" ht="15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3:40" ht="15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3:40" ht="15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3:40" ht="15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3:40" ht="15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3:40" ht="15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3:40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3:40" ht="15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3:40" ht="15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3:40" ht="15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3:40" ht="15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3:40" ht="15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3:40" ht="1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3:40" ht="1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3:40" ht="1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3:40" ht="1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3:40" ht="1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3:40" ht="1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3:40" ht="1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3:40" ht="1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3:40" ht="1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3:40" ht="1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3:40" ht="1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3:40" ht="1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</sheetData>
  <sheetProtection/>
  <mergeCells count="22">
    <mergeCell ref="AK3:AL3"/>
    <mergeCell ref="AM3:AN3"/>
    <mergeCell ref="Y3:Z3"/>
    <mergeCell ref="AA3:AB3"/>
    <mergeCell ref="AC3:AD3"/>
    <mergeCell ref="AE3:AF3"/>
    <mergeCell ref="AG3:AH3"/>
    <mergeCell ref="AI3:AJ3"/>
    <mergeCell ref="W3:X3"/>
    <mergeCell ref="U3:V3"/>
    <mergeCell ref="G3:H3"/>
    <mergeCell ref="M3:N3"/>
    <mergeCell ref="K3:L3"/>
    <mergeCell ref="O3:P3"/>
    <mergeCell ref="Q3:R3"/>
    <mergeCell ref="S3:T3"/>
    <mergeCell ref="B21:N22"/>
    <mergeCell ref="A3:A4"/>
    <mergeCell ref="B3:B4"/>
    <mergeCell ref="C3:D3"/>
    <mergeCell ref="E3:F3"/>
    <mergeCell ref="I3:J3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2:D2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D2"/>
    </sheetView>
  </sheetViews>
  <sheetFormatPr defaultColWidth="9.140625" defaultRowHeight="12.75"/>
  <cols>
    <col min="1" max="1" width="4.421875" style="9" customWidth="1"/>
    <col min="2" max="2" width="56.28125" style="9" customWidth="1"/>
    <col min="3" max="3" width="13.00390625" style="9" customWidth="1"/>
    <col min="4" max="4" width="9.421875" style="9" bestFit="1" customWidth="1"/>
    <col min="5" max="16384" width="9.140625" style="9" customWidth="1"/>
  </cols>
  <sheetData>
    <row r="2" spans="1:4" ht="42" customHeight="1">
      <c r="A2" s="87" t="s">
        <v>66</v>
      </c>
      <c r="B2" s="87"/>
      <c r="C2" s="87"/>
      <c r="D2" s="87"/>
    </row>
    <row r="4" spans="1:4" ht="43.5" customHeight="1">
      <c r="A4" s="1" t="s">
        <v>0</v>
      </c>
      <c r="B4" s="57" t="s">
        <v>37</v>
      </c>
      <c r="C4" s="57" t="s">
        <v>28</v>
      </c>
      <c r="D4" s="57" t="s">
        <v>38</v>
      </c>
    </row>
    <row r="5" spans="1:4" ht="27" customHeight="1">
      <c r="A5" s="8">
        <v>1</v>
      </c>
      <c r="B5" s="54" t="s">
        <v>1</v>
      </c>
      <c r="C5" s="14">
        <f>HLOOKUP(B5,'Wr. Prem. &amp; Outw. Re Prem.'!$C$3:$AN$19,17,)</f>
        <v>13443379.26387579</v>
      </c>
      <c r="D5" s="15">
        <f>C5/$C$23</f>
        <v>0.1026557022371454</v>
      </c>
    </row>
    <row r="6" spans="1:4" ht="27" customHeight="1">
      <c r="A6" s="8">
        <v>2</v>
      </c>
      <c r="B6" s="54" t="s">
        <v>15</v>
      </c>
      <c r="C6" s="14">
        <f>HLOOKUP(B6,'Wr. Prem. &amp; Outw. Re Prem.'!$C$3:$AN$19,17,)</f>
        <v>1149720.4330049597</v>
      </c>
      <c r="D6" s="15">
        <f aca="true" t="shared" si="0" ref="D6:D19">C6/$C$23</f>
        <v>0.008779441248352593</v>
      </c>
    </row>
    <row r="7" spans="1:4" ht="27" customHeight="1">
      <c r="A7" s="8">
        <v>3</v>
      </c>
      <c r="B7" s="54" t="s">
        <v>2</v>
      </c>
      <c r="C7" s="14">
        <f>HLOOKUP(B7,'Wr. Prem. &amp; Outw. Re Prem.'!$C$3:$AN$19,17,)</f>
        <v>842886.9448431222</v>
      </c>
      <c r="D7" s="15">
        <f t="shared" si="0"/>
        <v>0.00643641375661424</v>
      </c>
    </row>
    <row r="8" spans="1:4" ht="27" customHeight="1">
      <c r="A8" s="8">
        <v>4</v>
      </c>
      <c r="B8" s="54" t="s">
        <v>3</v>
      </c>
      <c r="C8" s="14">
        <f>HLOOKUP(B8,'Wr. Prem. &amp; Outw. Re Prem.'!$C$3:$AN$19,17,)</f>
        <v>91652473.5338459</v>
      </c>
      <c r="D8" s="15">
        <f t="shared" si="0"/>
        <v>0.6998723198764963</v>
      </c>
    </row>
    <row r="9" spans="1:4" ht="38.25" customHeight="1">
      <c r="A9" s="8">
        <v>5</v>
      </c>
      <c r="B9" s="54" t="s">
        <v>4</v>
      </c>
      <c r="C9" s="14">
        <f>HLOOKUP(B9,'Wr. Prem. &amp; Outw. Re Prem.'!$C$3:$AN$19,17,)</f>
        <v>8890978.087773632</v>
      </c>
      <c r="D9" s="15">
        <f t="shared" si="0"/>
        <v>0.06789286988488458</v>
      </c>
    </row>
    <row r="10" spans="1:4" ht="27" customHeight="1">
      <c r="A10" s="8">
        <v>6</v>
      </c>
      <c r="B10" s="54" t="s">
        <v>5</v>
      </c>
      <c r="C10" s="14">
        <f>HLOOKUP(B10,'Wr. Prem. &amp; Outw. Re Prem.'!$C$3:$AN$19,17,)</f>
        <v>1081449.7130425682</v>
      </c>
      <c r="D10" s="15">
        <f t="shared" si="0"/>
        <v>0.00825811557848867</v>
      </c>
    </row>
    <row r="11" spans="1:4" ht="27" customHeight="1">
      <c r="A11" s="8">
        <v>7</v>
      </c>
      <c r="B11" s="54" t="s">
        <v>6</v>
      </c>
      <c r="C11" s="14">
        <f>HLOOKUP(B11,'Wr. Prem. &amp; Outw. Re Prem.'!$C$3:$AN$19,17,)</f>
        <v>0</v>
      </c>
      <c r="D11" s="15">
        <f t="shared" si="0"/>
        <v>0</v>
      </c>
    </row>
    <row r="12" spans="1:4" ht="27" customHeight="1">
      <c r="A12" s="8">
        <v>8</v>
      </c>
      <c r="B12" s="54" t="s">
        <v>22</v>
      </c>
      <c r="C12" s="14">
        <f>HLOOKUP(B12,'Wr. Prem. &amp; Outw. Re Prem.'!$C$3:$AN$19,17,)</f>
        <v>266097.382</v>
      </c>
      <c r="D12" s="15">
        <f t="shared" si="0"/>
        <v>0.00203196034839833</v>
      </c>
    </row>
    <row r="13" spans="1:4" ht="27" customHeight="1">
      <c r="A13" s="8">
        <v>9</v>
      </c>
      <c r="B13" s="54" t="s">
        <v>16</v>
      </c>
      <c r="C13" s="14">
        <f>HLOOKUP(B13,'Wr. Prem. &amp; Outw. Re Prem.'!$C$3:$AN$19,17,)</f>
        <v>9202.62</v>
      </c>
      <c r="D13" s="15">
        <f t="shared" si="0"/>
        <v>7.027261523894828E-05</v>
      </c>
    </row>
    <row r="14" spans="1:4" ht="27" customHeight="1">
      <c r="A14" s="8">
        <v>10</v>
      </c>
      <c r="B14" s="54" t="s">
        <v>24</v>
      </c>
      <c r="C14" s="14">
        <f>HLOOKUP(B14,'Wr. Prem. &amp; Outw. Re Prem.'!$C$3:$AN$19,17,)</f>
        <v>87162.0094</v>
      </c>
      <c r="D14" s="15">
        <f t="shared" si="0"/>
        <v>0.0006655824482614508</v>
      </c>
    </row>
    <row r="15" spans="1:4" ht="27" customHeight="1">
      <c r="A15" s="8">
        <v>11</v>
      </c>
      <c r="B15" s="54" t="s">
        <v>17</v>
      </c>
      <c r="C15" s="14">
        <f>HLOOKUP(B15,'Wr. Prem. &amp; Outw. Re Prem.'!$C$3:$AN$19,17,)</f>
        <v>0</v>
      </c>
      <c r="D15" s="15">
        <f t="shared" si="0"/>
        <v>0</v>
      </c>
    </row>
    <row r="16" spans="1:4" ht="27" customHeight="1">
      <c r="A16" s="8">
        <v>12</v>
      </c>
      <c r="B16" s="54" t="s">
        <v>7</v>
      </c>
      <c r="C16" s="14">
        <f>HLOOKUP(B16,'Wr. Prem. &amp; Outw. Re Prem.'!$C$3:$AN$19,17,)</f>
        <v>1001405.5919157158</v>
      </c>
      <c r="D16" s="15">
        <f t="shared" si="0"/>
        <v>0.007646886414827989</v>
      </c>
    </row>
    <row r="17" spans="1:4" ht="27" customHeight="1">
      <c r="A17" s="8">
        <v>13</v>
      </c>
      <c r="B17" s="54" t="s">
        <v>8</v>
      </c>
      <c r="C17" s="14">
        <f>HLOOKUP(B17,'Wr. Prem. &amp; Outw. Re Prem.'!$C$3:$AN$19,17,)</f>
        <v>8690264.778282598</v>
      </c>
      <c r="D17" s="15">
        <f t="shared" si="0"/>
        <v>0.06636019232445077</v>
      </c>
    </row>
    <row r="18" spans="1:4" ht="27" customHeight="1">
      <c r="A18" s="8">
        <v>14</v>
      </c>
      <c r="B18" s="54" t="s">
        <v>9</v>
      </c>
      <c r="C18" s="14">
        <f>HLOOKUP(B18,'Wr. Prem. &amp; Outw. Re Prem.'!$C$3:$AN$19,17,)</f>
        <v>76352.07981</v>
      </c>
      <c r="D18" s="15">
        <f t="shared" si="0"/>
        <v>0.0005830361709145439</v>
      </c>
    </row>
    <row r="19" spans="1:4" ht="27" customHeight="1">
      <c r="A19" s="8">
        <v>15</v>
      </c>
      <c r="B19" s="54" t="s">
        <v>10</v>
      </c>
      <c r="C19" s="14">
        <f>HLOOKUP(B19,'Wr. Prem. &amp; Outw. Re Prem.'!$C$3:$AN$19,17,)</f>
        <v>1773280.6844015152</v>
      </c>
      <c r="D19" s="15">
        <f t="shared" si="0"/>
        <v>0.01354104279494389</v>
      </c>
    </row>
    <row r="20" spans="1:4" ht="27" customHeight="1">
      <c r="A20" s="8">
        <v>16</v>
      </c>
      <c r="B20" s="54" t="s">
        <v>11</v>
      </c>
      <c r="C20" s="14">
        <f>HLOOKUP(B20,'Wr. Prem. &amp; Outw. Re Prem.'!$C$3:$AN$19,17,)</f>
        <v>80332.5</v>
      </c>
      <c r="D20" s="15">
        <f>C20/$C$23</f>
        <v>0.0006134312688867748</v>
      </c>
    </row>
    <row r="21" spans="1:4" ht="27" customHeight="1">
      <c r="A21" s="8">
        <v>17</v>
      </c>
      <c r="B21" s="54" t="s">
        <v>12</v>
      </c>
      <c r="C21" s="14">
        <f>HLOOKUP(B21,'Wr. Prem. &amp; Outw. Re Prem.'!$C$3:$AN$19,17,)</f>
        <v>1911005.8221</v>
      </c>
      <c r="D21" s="15">
        <f>C21/$C$23</f>
        <v>0.01459273303209557</v>
      </c>
    </row>
    <row r="22" spans="1:4" ht="27" customHeight="1">
      <c r="A22" s="8">
        <v>18</v>
      </c>
      <c r="B22" s="54" t="s">
        <v>13</v>
      </c>
      <c r="C22" s="14">
        <f>HLOOKUP(B22,'Wr. Prem. &amp; Outw. Re Prem.'!$C$3:$AN$19,17,)</f>
        <v>0</v>
      </c>
      <c r="D22" s="15">
        <f>C22/$C$23</f>
        <v>0</v>
      </c>
    </row>
    <row r="23" spans="1:4" ht="27" customHeight="1">
      <c r="A23" s="55"/>
      <c r="B23" s="56" t="s">
        <v>27</v>
      </c>
      <c r="C23" s="6">
        <f>SUM(C5:C22)</f>
        <v>130955991.4442958</v>
      </c>
      <c r="D23" s="7">
        <f>SUM(D5:D22)</f>
        <v>1.0000000000000002</v>
      </c>
    </row>
    <row r="25" ht="15">
      <c r="C25" s="11"/>
    </row>
    <row r="26" ht="15">
      <c r="C26" s="1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Q6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P26" sqref="AP26"/>
    </sheetView>
  </sheetViews>
  <sheetFormatPr defaultColWidth="9.140625" defaultRowHeight="12.75"/>
  <cols>
    <col min="1" max="1" width="4.421875" style="32" customWidth="1"/>
    <col min="2" max="2" width="25.00390625" style="9" customWidth="1"/>
    <col min="3" max="6" width="11.57421875" style="9" customWidth="1"/>
    <col min="7" max="7" width="12.28125" style="9" customWidth="1"/>
    <col min="8" max="38" width="11.57421875" style="9" customWidth="1"/>
    <col min="39" max="39" width="13.140625" style="9" customWidth="1"/>
    <col min="40" max="40" width="11.57421875" style="9" customWidth="1"/>
    <col min="41" max="16384" width="9.140625" style="9" customWidth="1"/>
  </cols>
  <sheetData>
    <row r="1" spans="1:15" s="32" customFormat="1" ht="27.75" customHeight="1">
      <c r="A1" s="42" t="s">
        <v>67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37" s="59" customFormat="1" ht="15">
      <c r="A2" s="29" t="s">
        <v>55</v>
      </c>
      <c r="C2" s="60"/>
      <c r="E2" s="60"/>
      <c r="G2" s="60"/>
      <c r="I2" s="60"/>
      <c r="K2" s="60"/>
      <c r="M2" s="60"/>
      <c r="O2" s="60"/>
      <c r="Q2" s="60"/>
      <c r="S2" s="60"/>
      <c r="U2" s="60"/>
      <c r="W2" s="60"/>
      <c r="Y2" s="60"/>
      <c r="AA2" s="60"/>
      <c r="AC2" s="60"/>
      <c r="AE2" s="60"/>
      <c r="AG2" s="60"/>
      <c r="AI2" s="60"/>
      <c r="AK2" s="60"/>
    </row>
    <row r="3" spans="1:40" s="29" customFormat="1" ht="42" customHeight="1">
      <c r="A3" s="78" t="s">
        <v>25</v>
      </c>
      <c r="B3" s="80" t="s">
        <v>26</v>
      </c>
      <c r="C3" s="82" t="s">
        <v>1</v>
      </c>
      <c r="D3" s="82"/>
      <c r="E3" s="75" t="s">
        <v>15</v>
      </c>
      <c r="F3" s="76"/>
      <c r="G3" s="75" t="s">
        <v>2</v>
      </c>
      <c r="H3" s="76"/>
      <c r="I3" s="75" t="s">
        <v>3</v>
      </c>
      <c r="J3" s="76"/>
      <c r="K3" s="75" t="s">
        <v>4</v>
      </c>
      <c r="L3" s="76"/>
      <c r="M3" s="75" t="s">
        <v>5</v>
      </c>
      <c r="N3" s="76"/>
      <c r="O3" s="75" t="s">
        <v>6</v>
      </c>
      <c r="P3" s="76"/>
      <c r="Q3" s="75" t="s">
        <v>22</v>
      </c>
      <c r="R3" s="76"/>
      <c r="S3" s="75" t="s">
        <v>16</v>
      </c>
      <c r="T3" s="76"/>
      <c r="U3" s="75" t="s">
        <v>24</v>
      </c>
      <c r="V3" s="76"/>
      <c r="W3" s="75" t="s">
        <v>17</v>
      </c>
      <c r="X3" s="76"/>
      <c r="Y3" s="75" t="s">
        <v>7</v>
      </c>
      <c r="Z3" s="76"/>
      <c r="AA3" s="75" t="s">
        <v>8</v>
      </c>
      <c r="AB3" s="76"/>
      <c r="AC3" s="75" t="s">
        <v>9</v>
      </c>
      <c r="AD3" s="76"/>
      <c r="AE3" s="75" t="s">
        <v>10</v>
      </c>
      <c r="AF3" s="76"/>
      <c r="AG3" s="71" t="s">
        <v>11</v>
      </c>
      <c r="AH3" s="72"/>
      <c r="AI3" s="73" t="s">
        <v>12</v>
      </c>
      <c r="AJ3" s="74"/>
      <c r="AK3" s="73" t="s">
        <v>13</v>
      </c>
      <c r="AL3" s="74"/>
      <c r="AM3" s="83" t="s">
        <v>27</v>
      </c>
      <c r="AN3" s="84"/>
    </row>
    <row r="4" spans="1:40" s="29" customFormat="1" ht="24">
      <c r="A4" s="79"/>
      <c r="B4" s="81"/>
      <c r="C4" s="37" t="s">
        <v>28</v>
      </c>
      <c r="D4" s="37" t="s">
        <v>29</v>
      </c>
      <c r="E4" s="37" t="s">
        <v>28</v>
      </c>
      <c r="F4" s="37" t="s">
        <v>29</v>
      </c>
      <c r="G4" s="37" t="s">
        <v>28</v>
      </c>
      <c r="H4" s="37" t="s">
        <v>29</v>
      </c>
      <c r="I4" s="37" t="s">
        <v>28</v>
      </c>
      <c r="J4" s="37" t="s">
        <v>29</v>
      </c>
      <c r="K4" s="37" t="s">
        <v>28</v>
      </c>
      <c r="L4" s="37" t="s">
        <v>29</v>
      </c>
      <c r="M4" s="37" t="s">
        <v>28</v>
      </c>
      <c r="N4" s="37" t="s">
        <v>29</v>
      </c>
      <c r="O4" s="37" t="s">
        <v>28</v>
      </c>
      <c r="P4" s="37" t="s">
        <v>29</v>
      </c>
      <c r="Q4" s="37" t="s">
        <v>28</v>
      </c>
      <c r="R4" s="37" t="s">
        <v>29</v>
      </c>
      <c r="S4" s="37" t="s">
        <v>28</v>
      </c>
      <c r="T4" s="37" t="s">
        <v>29</v>
      </c>
      <c r="U4" s="37" t="s">
        <v>28</v>
      </c>
      <c r="V4" s="37" t="s">
        <v>29</v>
      </c>
      <c r="W4" s="37" t="s">
        <v>28</v>
      </c>
      <c r="X4" s="37" t="s">
        <v>29</v>
      </c>
      <c r="Y4" s="37" t="s">
        <v>28</v>
      </c>
      <c r="Z4" s="37" t="s">
        <v>29</v>
      </c>
      <c r="AA4" s="37" t="s">
        <v>28</v>
      </c>
      <c r="AB4" s="37" t="s">
        <v>29</v>
      </c>
      <c r="AC4" s="37" t="s">
        <v>28</v>
      </c>
      <c r="AD4" s="37" t="s">
        <v>29</v>
      </c>
      <c r="AE4" s="37" t="s">
        <v>28</v>
      </c>
      <c r="AF4" s="37" t="s">
        <v>29</v>
      </c>
      <c r="AG4" s="37" t="s">
        <v>28</v>
      </c>
      <c r="AH4" s="37" t="s">
        <v>29</v>
      </c>
      <c r="AI4" s="37" t="s">
        <v>28</v>
      </c>
      <c r="AJ4" s="37" t="s">
        <v>29</v>
      </c>
      <c r="AK4" s="37" t="s">
        <v>28</v>
      </c>
      <c r="AL4" s="37" t="s">
        <v>29</v>
      </c>
      <c r="AM4" s="37" t="s">
        <v>28</v>
      </c>
      <c r="AN4" s="37" t="s">
        <v>29</v>
      </c>
    </row>
    <row r="5" spans="1:40" ht="43.5" customHeight="1">
      <c r="A5" s="67">
        <v>1</v>
      </c>
      <c r="B5" s="3" t="s">
        <v>44</v>
      </c>
      <c r="C5" s="70">
        <v>0</v>
      </c>
      <c r="D5" s="70">
        <v>0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0</v>
      </c>
      <c r="Q5" s="70">
        <v>66016</v>
      </c>
      <c r="R5" s="70">
        <v>15843.84</v>
      </c>
      <c r="S5" s="70">
        <v>0</v>
      </c>
      <c r="T5" s="70">
        <v>0</v>
      </c>
      <c r="U5" s="70">
        <v>0</v>
      </c>
      <c r="V5" s="70">
        <v>0</v>
      </c>
      <c r="W5" s="70">
        <v>0</v>
      </c>
      <c r="X5" s="70">
        <v>0</v>
      </c>
      <c r="Y5" s="70">
        <v>0</v>
      </c>
      <c r="Z5" s="70">
        <v>0</v>
      </c>
      <c r="AA5" s="70">
        <v>0</v>
      </c>
      <c r="AB5" s="70">
        <v>0</v>
      </c>
      <c r="AC5" s="70">
        <v>0</v>
      </c>
      <c r="AD5" s="70">
        <v>0</v>
      </c>
      <c r="AE5" s="70">
        <v>0</v>
      </c>
      <c r="AF5" s="70">
        <v>0</v>
      </c>
      <c r="AG5" s="70">
        <v>0</v>
      </c>
      <c r="AH5" s="70">
        <v>0</v>
      </c>
      <c r="AI5" s="70">
        <v>0</v>
      </c>
      <c r="AJ5" s="70">
        <v>0</v>
      </c>
      <c r="AK5" s="70">
        <v>0</v>
      </c>
      <c r="AL5" s="70">
        <v>0</v>
      </c>
      <c r="AM5" s="69">
        <f>C5+E5+G5+I5+K5+M5+O5+Q5+S5+U5+W5+Y5+AA5+AC5+AE5+AG5+AI5+AK5</f>
        <v>66016</v>
      </c>
      <c r="AN5" s="69">
        <f>D5+F5+H5+J5+L5+N5+P5+R5+T5+V5+X5+Z5+AB5+AD5+AF5+AH5+AJ5+AL5</f>
        <v>15843.84</v>
      </c>
    </row>
    <row r="6" spans="1:40" ht="43.5" customHeight="1">
      <c r="A6" s="67">
        <v>2</v>
      </c>
      <c r="B6" s="3" t="s">
        <v>41</v>
      </c>
      <c r="C6" s="70">
        <v>0</v>
      </c>
      <c r="D6" s="70">
        <v>0</v>
      </c>
      <c r="E6" s="70">
        <v>528.5</v>
      </c>
      <c r="F6" s="70">
        <v>0</v>
      </c>
      <c r="G6" s="70">
        <v>375.5</v>
      </c>
      <c r="H6" s="70">
        <v>0</v>
      </c>
      <c r="I6" s="70">
        <v>0</v>
      </c>
      <c r="J6" s="70">
        <v>0</v>
      </c>
      <c r="K6" s="70">
        <v>12049.02</v>
      </c>
      <c r="L6" s="70">
        <v>0</v>
      </c>
      <c r="M6" s="70">
        <v>1197.23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70">
        <v>0</v>
      </c>
      <c r="U6" s="70">
        <v>0</v>
      </c>
      <c r="V6" s="70">
        <v>0</v>
      </c>
      <c r="W6" s="70">
        <v>0</v>
      </c>
      <c r="X6" s="70">
        <v>0</v>
      </c>
      <c r="Y6" s="70">
        <v>4186.94</v>
      </c>
      <c r="Z6" s="70">
        <v>998.67</v>
      </c>
      <c r="AA6" s="70">
        <v>37612.24</v>
      </c>
      <c r="AB6" s="70">
        <v>27862.7</v>
      </c>
      <c r="AC6" s="70">
        <v>0</v>
      </c>
      <c r="AD6" s="70">
        <v>0</v>
      </c>
      <c r="AE6" s="70">
        <v>0</v>
      </c>
      <c r="AF6" s="70">
        <v>0</v>
      </c>
      <c r="AG6" s="70">
        <v>0</v>
      </c>
      <c r="AH6" s="70">
        <v>0</v>
      </c>
      <c r="AI6" s="70">
        <v>0</v>
      </c>
      <c r="AJ6" s="70">
        <v>0</v>
      </c>
      <c r="AK6" s="70">
        <v>0</v>
      </c>
      <c r="AL6" s="70">
        <v>0</v>
      </c>
      <c r="AM6" s="69">
        <f aca="true" t="shared" si="0" ref="AM6:AN18">C6+E6+G6+I6+K6+M6+O6+Q6+S6+U6+W6+Y6+AA6+AC6+AE6+AG6+AI6+AK6</f>
        <v>55949.42999999999</v>
      </c>
      <c r="AN6" s="69">
        <f t="shared" si="0"/>
        <v>28861.37</v>
      </c>
    </row>
    <row r="7" spans="1:40" ht="43.5" customHeight="1">
      <c r="A7" s="67">
        <v>3</v>
      </c>
      <c r="B7" s="3" t="s">
        <v>50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0</v>
      </c>
      <c r="AC7" s="70">
        <v>28117.527697999998</v>
      </c>
      <c r="AD7" s="70">
        <v>28117.527697999998</v>
      </c>
      <c r="AE7" s="70">
        <v>0</v>
      </c>
      <c r="AF7" s="70">
        <v>0</v>
      </c>
      <c r="AG7" s="70">
        <v>0</v>
      </c>
      <c r="AH7" s="70">
        <v>0</v>
      </c>
      <c r="AI7" s="70">
        <v>0</v>
      </c>
      <c r="AJ7" s="70">
        <v>0</v>
      </c>
      <c r="AK7" s="70">
        <v>0</v>
      </c>
      <c r="AL7" s="70">
        <v>0</v>
      </c>
      <c r="AM7" s="69">
        <f>C7+E7+G7+I7+K7+M7+O7+Q7+S7+U7+W7+Y7+AA7+AC7+AE7+AG7+AI7+AK7</f>
        <v>28117.527697999998</v>
      </c>
      <c r="AN7" s="69">
        <f>D7+F7+H7+J7+L7+N7+P7+R7+T7+V7+X7+Z7+AB7+AD7+AF7+AH7+AJ7+AL7</f>
        <v>28117.527697999998</v>
      </c>
    </row>
    <row r="8" spans="1:40" ht="43.5" customHeight="1">
      <c r="A8" s="67">
        <v>4</v>
      </c>
      <c r="B8" s="3" t="s">
        <v>56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69">
        <f t="shared" si="0"/>
        <v>0</v>
      </c>
      <c r="AN8" s="69">
        <f t="shared" si="0"/>
        <v>0</v>
      </c>
    </row>
    <row r="9" spans="1:40" ht="43.5" customHeight="1">
      <c r="A9" s="67">
        <v>5</v>
      </c>
      <c r="B9" s="3" t="s">
        <v>42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69">
        <f t="shared" si="0"/>
        <v>0</v>
      </c>
      <c r="AN9" s="69">
        <f t="shared" si="0"/>
        <v>0</v>
      </c>
    </row>
    <row r="10" spans="1:40" ht="43.5" customHeight="1">
      <c r="A10" s="67">
        <v>6</v>
      </c>
      <c r="B10" s="3" t="s">
        <v>47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69">
        <f t="shared" si="0"/>
        <v>0</v>
      </c>
      <c r="AN10" s="69">
        <f t="shared" si="0"/>
        <v>0</v>
      </c>
    </row>
    <row r="11" spans="1:40" ht="43.5" customHeight="1">
      <c r="A11" s="67">
        <v>7</v>
      </c>
      <c r="B11" s="3" t="s">
        <v>45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69">
        <f t="shared" si="0"/>
        <v>0</v>
      </c>
      <c r="AN11" s="69">
        <f t="shared" si="0"/>
        <v>0</v>
      </c>
    </row>
    <row r="12" spans="1:40" ht="43.5" customHeight="1">
      <c r="A12" s="67">
        <v>8</v>
      </c>
      <c r="B12" s="3" t="s">
        <v>46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69">
        <f>C12+E12+G12+I12+K12+M12+O12+Q12+S12+U12+W12+Y12+AA12+AC12+AE12+AG12+AI12+AK12</f>
        <v>0</v>
      </c>
      <c r="AN12" s="69">
        <f>D12+F12+H12+J12+L12+N12+P12+R12+T12+V12+X12+Z12+AB12+AD12+AF12+AH12+AJ12+AL12</f>
        <v>0</v>
      </c>
    </row>
    <row r="13" spans="1:40" ht="43.5" customHeight="1">
      <c r="A13" s="67">
        <v>9</v>
      </c>
      <c r="B13" s="3" t="s">
        <v>43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69">
        <f t="shared" si="0"/>
        <v>0</v>
      </c>
      <c r="AN13" s="69">
        <f t="shared" si="0"/>
        <v>0</v>
      </c>
    </row>
    <row r="14" spans="1:40" ht="43.5" customHeight="1">
      <c r="A14" s="67">
        <v>10</v>
      </c>
      <c r="B14" s="3" t="s">
        <v>40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69">
        <f t="shared" si="0"/>
        <v>0</v>
      </c>
      <c r="AN14" s="69">
        <f t="shared" si="0"/>
        <v>0</v>
      </c>
    </row>
    <row r="15" spans="1:40" ht="43.5" customHeight="1">
      <c r="A15" s="67">
        <v>11</v>
      </c>
      <c r="B15" s="3" t="s">
        <v>48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69">
        <f t="shared" si="0"/>
        <v>0</v>
      </c>
      <c r="AN15" s="69">
        <f t="shared" si="0"/>
        <v>0</v>
      </c>
    </row>
    <row r="16" spans="1:40" ht="43.5" customHeight="1">
      <c r="A16" s="67">
        <v>12</v>
      </c>
      <c r="B16" s="3" t="s">
        <v>49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69">
        <f t="shared" si="0"/>
        <v>0</v>
      </c>
      <c r="AN16" s="69">
        <f t="shared" si="0"/>
        <v>0</v>
      </c>
    </row>
    <row r="17" spans="1:40" ht="43.5" customHeight="1">
      <c r="A17" s="67">
        <v>13</v>
      </c>
      <c r="B17" s="3" t="s">
        <v>51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69">
        <f t="shared" si="0"/>
        <v>0</v>
      </c>
      <c r="AN17" s="69">
        <f t="shared" si="0"/>
        <v>0</v>
      </c>
    </row>
    <row r="18" spans="1:40" ht="43.5" customHeight="1">
      <c r="A18" s="67">
        <v>14</v>
      </c>
      <c r="B18" s="3" t="s">
        <v>57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69">
        <f t="shared" si="0"/>
        <v>0</v>
      </c>
      <c r="AN18" s="69">
        <f t="shared" si="0"/>
        <v>0</v>
      </c>
    </row>
    <row r="19" spans="1:40" s="32" customFormat="1" ht="16.5" customHeight="1">
      <c r="A19" s="16"/>
      <c r="B19" s="38" t="s">
        <v>27</v>
      </c>
      <c r="C19" s="2">
        <f aca="true" t="shared" si="1" ref="C19:AN19">SUM(C5:C18)</f>
        <v>0</v>
      </c>
      <c r="D19" s="2">
        <f t="shared" si="1"/>
        <v>0</v>
      </c>
      <c r="E19" s="2">
        <f t="shared" si="1"/>
        <v>528.5</v>
      </c>
      <c r="F19" s="2">
        <f t="shared" si="1"/>
        <v>0</v>
      </c>
      <c r="G19" s="2">
        <f t="shared" si="1"/>
        <v>375.5</v>
      </c>
      <c r="H19" s="2">
        <f t="shared" si="1"/>
        <v>0</v>
      </c>
      <c r="I19" s="2">
        <f t="shared" si="1"/>
        <v>0</v>
      </c>
      <c r="J19" s="2">
        <f t="shared" si="1"/>
        <v>0</v>
      </c>
      <c r="K19" s="2">
        <f t="shared" si="1"/>
        <v>12049.02</v>
      </c>
      <c r="L19" s="2">
        <f t="shared" si="1"/>
        <v>0</v>
      </c>
      <c r="M19" s="2">
        <f t="shared" si="1"/>
        <v>1197.23</v>
      </c>
      <c r="N19" s="2">
        <f t="shared" si="1"/>
        <v>0</v>
      </c>
      <c r="O19" s="2">
        <f t="shared" si="1"/>
        <v>0</v>
      </c>
      <c r="P19" s="2">
        <f t="shared" si="1"/>
        <v>0</v>
      </c>
      <c r="Q19" s="2">
        <f t="shared" si="1"/>
        <v>66016</v>
      </c>
      <c r="R19" s="2">
        <f t="shared" si="1"/>
        <v>15843.84</v>
      </c>
      <c r="S19" s="2">
        <f t="shared" si="1"/>
        <v>0</v>
      </c>
      <c r="T19" s="2">
        <f t="shared" si="1"/>
        <v>0</v>
      </c>
      <c r="U19" s="2">
        <f t="shared" si="1"/>
        <v>0</v>
      </c>
      <c r="V19" s="2">
        <f t="shared" si="1"/>
        <v>0</v>
      </c>
      <c r="W19" s="2">
        <f t="shared" si="1"/>
        <v>0</v>
      </c>
      <c r="X19" s="2">
        <f t="shared" si="1"/>
        <v>0</v>
      </c>
      <c r="Y19" s="2">
        <f t="shared" si="1"/>
        <v>4186.94</v>
      </c>
      <c r="Z19" s="2">
        <f t="shared" si="1"/>
        <v>998.67</v>
      </c>
      <c r="AA19" s="2">
        <f t="shared" si="1"/>
        <v>37612.24</v>
      </c>
      <c r="AB19" s="2">
        <f t="shared" si="1"/>
        <v>27862.7</v>
      </c>
      <c r="AC19" s="2">
        <f t="shared" si="1"/>
        <v>28117.527697999998</v>
      </c>
      <c r="AD19" s="2">
        <f t="shared" si="1"/>
        <v>28117.527697999998</v>
      </c>
      <c r="AE19" s="2">
        <f t="shared" si="1"/>
        <v>0</v>
      </c>
      <c r="AF19" s="2">
        <f t="shared" si="1"/>
        <v>0</v>
      </c>
      <c r="AG19" s="2">
        <f t="shared" si="1"/>
        <v>0</v>
      </c>
      <c r="AH19" s="2">
        <f t="shared" si="1"/>
        <v>0</v>
      </c>
      <c r="AI19" s="2">
        <f t="shared" si="1"/>
        <v>0</v>
      </c>
      <c r="AJ19" s="2">
        <f t="shared" si="1"/>
        <v>0</v>
      </c>
      <c r="AK19" s="2">
        <f t="shared" si="1"/>
        <v>0</v>
      </c>
      <c r="AL19" s="2">
        <f t="shared" si="1"/>
        <v>0</v>
      </c>
      <c r="AM19" s="2">
        <f t="shared" si="1"/>
        <v>150082.95769799998</v>
      </c>
      <c r="AN19" s="2">
        <f t="shared" si="1"/>
        <v>72822.737698</v>
      </c>
    </row>
    <row r="20" spans="2:40" ht="16.5" customHeight="1">
      <c r="B20" s="42" t="s">
        <v>32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2:40" ht="15" customHeight="1">
      <c r="B21" s="77" t="s">
        <v>68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AM21" s="11"/>
      <c r="AN21" s="11"/>
    </row>
    <row r="22" spans="2:40" ht="15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AM22" s="11"/>
      <c r="AN22" s="11"/>
    </row>
    <row r="23" spans="39:40" ht="15">
      <c r="AM23" s="11"/>
      <c r="AN23" s="11"/>
    </row>
    <row r="24" spans="3:43" ht="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3:43" ht="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3:43" ht="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3:43" ht="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3:43" ht="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3:43" ht="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3:43" ht="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3:43" ht="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3:43" ht="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</row>
    <row r="33" spans="3:43" ht="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3:43" ht="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</row>
    <row r="35" spans="3:43" ht="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3:43" ht="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</row>
    <row r="37" spans="3:43" ht="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3:43" ht="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3:43" ht="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3:43" ht="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3:43" ht="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3:43" ht="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3:43" ht="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3:43" ht="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</row>
    <row r="45" spans="3:43" ht="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3:43" ht="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3:43" ht="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3:43" ht="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3:43" ht="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3:43" ht="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3:43" ht="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3:43" ht="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</row>
    <row r="53" spans="3:43" ht="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</row>
    <row r="54" spans="3:43" ht="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</row>
    <row r="55" spans="3:43" ht="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</row>
    <row r="56" spans="3:43" ht="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</row>
    <row r="57" spans="3:43" ht="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</row>
    <row r="58" spans="3:43" ht="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3:43" ht="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</row>
    <row r="60" spans="3:43" ht="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</row>
    <row r="61" spans="3:43" ht="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</row>
    <row r="62" spans="3:43" ht="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</row>
    <row r="63" spans="3:43" ht="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</row>
    <row r="64" spans="3:43" ht="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</row>
    <row r="65" spans="3:43" ht="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</row>
    <row r="66" spans="3:43" ht="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</row>
    <row r="67" spans="3:43" ht="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</row>
    <row r="68" spans="3:43" ht="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</row>
    <row r="69" spans="3:43" ht="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</row>
  </sheetData>
  <sheetProtection/>
  <mergeCells count="22">
    <mergeCell ref="O3:P3"/>
    <mergeCell ref="Q3:R3"/>
    <mergeCell ref="B21:N22"/>
    <mergeCell ref="A3:A4"/>
    <mergeCell ref="B3:B4"/>
    <mergeCell ref="C3:D3"/>
    <mergeCell ref="E3:F3"/>
    <mergeCell ref="G3:H3"/>
    <mergeCell ref="M3:N3"/>
    <mergeCell ref="K3:L3"/>
    <mergeCell ref="I3:J3"/>
    <mergeCell ref="AM3:AN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Q8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N20" sqref="AN20"/>
    </sheetView>
  </sheetViews>
  <sheetFormatPr defaultColWidth="9.140625" defaultRowHeight="12.75"/>
  <cols>
    <col min="1" max="1" width="4.00390625" style="32" customWidth="1"/>
    <col min="2" max="2" width="23.7109375" style="32" customWidth="1"/>
    <col min="3" max="6" width="9.7109375" style="32" customWidth="1"/>
    <col min="7" max="7" width="12.00390625" style="32" customWidth="1"/>
    <col min="8" max="8" width="11.8515625" style="32" customWidth="1"/>
    <col min="9" max="10" width="10.140625" style="32" bestFit="1" customWidth="1"/>
    <col min="11" max="20" width="9.7109375" style="32" customWidth="1"/>
    <col min="21" max="21" width="11.00390625" style="32" customWidth="1"/>
    <col min="22" max="38" width="9.7109375" style="32" customWidth="1"/>
    <col min="39" max="39" width="12.7109375" style="32" customWidth="1"/>
    <col min="40" max="40" width="11.8515625" style="32" customWidth="1"/>
    <col min="41" max="41" width="9.140625" style="32" customWidth="1"/>
    <col min="42" max="43" width="10.140625" style="32" bestFit="1" customWidth="1"/>
    <col min="44" max="16384" width="9.140625" style="32" customWidth="1"/>
  </cols>
  <sheetData>
    <row r="1" spans="1:23" ht="16.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  <c r="N1" s="89"/>
      <c r="W1" s="34"/>
    </row>
    <row r="2" spans="1:38" ht="18.75" customHeight="1">
      <c r="A2" s="29" t="s">
        <v>55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40" s="29" customFormat="1" ht="39.75" customHeight="1">
      <c r="A3" s="78" t="s">
        <v>25</v>
      </c>
      <c r="B3" s="80" t="s">
        <v>26</v>
      </c>
      <c r="C3" s="82" t="s">
        <v>1</v>
      </c>
      <c r="D3" s="82"/>
      <c r="E3" s="75" t="s">
        <v>15</v>
      </c>
      <c r="F3" s="76"/>
      <c r="G3" s="75" t="s">
        <v>2</v>
      </c>
      <c r="H3" s="76"/>
      <c r="I3" s="75" t="s">
        <v>3</v>
      </c>
      <c r="J3" s="76"/>
      <c r="K3" s="75" t="s">
        <v>4</v>
      </c>
      <c r="L3" s="76"/>
      <c r="M3" s="75" t="s">
        <v>5</v>
      </c>
      <c r="N3" s="76"/>
      <c r="O3" s="75" t="s">
        <v>6</v>
      </c>
      <c r="P3" s="76"/>
      <c r="Q3" s="75" t="s">
        <v>22</v>
      </c>
      <c r="R3" s="76"/>
      <c r="S3" s="75" t="s">
        <v>16</v>
      </c>
      <c r="T3" s="76"/>
      <c r="U3" s="75" t="s">
        <v>24</v>
      </c>
      <c r="V3" s="76"/>
      <c r="W3" s="75" t="s">
        <v>17</v>
      </c>
      <c r="X3" s="76"/>
      <c r="Y3" s="75" t="s">
        <v>7</v>
      </c>
      <c r="Z3" s="76"/>
      <c r="AA3" s="75" t="s">
        <v>8</v>
      </c>
      <c r="AB3" s="76"/>
      <c r="AC3" s="71" t="s">
        <v>9</v>
      </c>
      <c r="AD3" s="72"/>
      <c r="AE3" s="71" t="s">
        <v>10</v>
      </c>
      <c r="AF3" s="72"/>
      <c r="AG3" s="71" t="s">
        <v>11</v>
      </c>
      <c r="AH3" s="72"/>
      <c r="AI3" s="73" t="s">
        <v>12</v>
      </c>
      <c r="AJ3" s="74"/>
      <c r="AK3" s="73" t="s">
        <v>13</v>
      </c>
      <c r="AL3" s="74"/>
      <c r="AM3" s="83" t="s">
        <v>27</v>
      </c>
      <c r="AN3" s="84"/>
    </row>
    <row r="4" spans="1:40" s="29" customFormat="1" ht="45">
      <c r="A4" s="79"/>
      <c r="B4" s="81"/>
      <c r="C4" s="40" t="s">
        <v>30</v>
      </c>
      <c r="D4" s="40" t="s">
        <v>31</v>
      </c>
      <c r="E4" s="40" t="s">
        <v>30</v>
      </c>
      <c r="F4" s="40" t="s">
        <v>31</v>
      </c>
      <c r="G4" s="40" t="s">
        <v>30</v>
      </c>
      <c r="H4" s="40" t="s">
        <v>31</v>
      </c>
      <c r="I4" s="40" t="s">
        <v>30</v>
      </c>
      <c r="J4" s="40" t="s">
        <v>31</v>
      </c>
      <c r="K4" s="40" t="s">
        <v>30</v>
      </c>
      <c r="L4" s="40" t="s">
        <v>31</v>
      </c>
      <c r="M4" s="40" t="s">
        <v>30</v>
      </c>
      <c r="N4" s="40" t="s">
        <v>31</v>
      </c>
      <c r="O4" s="40" t="s">
        <v>30</v>
      </c>
      <c r="P4" s="40" t="s">
        <v>31</v>
      </c>
      <c r="Q4" s="40" t="s">
        <v>30</v>
      </c>
      <c r="R4" s="40" t="s">
        <v>31</v>
      </c>
      <c r="S4" s="40" t="s">
        <v>30</v>
      </c>
      <c r="T4" s="40" t="s">
        <v>31</v>
      </c>
      <c r="U4" s="40" t="s">
        <v>30</v>
      </c>
      <c r="V4" s="40" t="s">
        <v>31</v>
      </c>
      <c r="W4" s="40" t="s">
        <v>30</v>
      </c>
      <c r="X4" s="40" t="s">
        <v>31</v>
      </c>
      <c r="Y4" s="40" t="s">
        <v>30</v>
      </c>
      <c r="Z4" s="40" t="s">
        <v>31</v>
      </c>
      <c r="AA4" s="40" t="s">
        <v>30</v>
      </c>
      <c r="AB4" s="40" t="s">
        <v>31</v>
      </c>
      <c r="AC4" s="40" t="s">
        <v>30</v>
      </c>
      <c r="AD4" s="40" t="s">
        <v>31</v>
      </c>
      <c r="AE4" s="40" t="s">
        <v>30</v>
      </c>
      <c r="AF4" s="40" t="s">
        <v>31</v>
      </c>
      <c r="AG4" s="40" t="s">
        <v>30</v>
      </c>
      <c r="AH4" s="40" t="s">
        <v>31</v>
      </c>
      <c r="AI4" s="40" t="s">
        <v>30</v>
      </c>
      <c r="AJ4" s="40" t="s">
        <v>31</v>
      </c>
      <c r="AK4" s="40" t="s">
        <v>30</v>
      </c>
      <c r="AL4" s="40" t="s">
        <v>31</v>
      </c>
      <c r="AM4" s="40" t="s">
        <v>30</v>
      </c>
      <c r="AN4" s="40" t="s">
        <v>31</v>
      </c>
    </row>
    <row r="5" spans="1:40" ht="39.75" customHeight="1">
      <c r="A5" s="67">
        <v>1</v>
      </c>
      <c r="B5" s="3" t="s">
        <v>44</v>
      </c>
      <c r="C5" s="70">
        <v>0</v>
      </c>
      <c r="D5" s="70">
        <v>0</v>
      </c>
      <c r="E5" s="70">
        <v>0</v>
      </c>
      <c r="F5" s="70">
        <v>0</v>
      </c>
      <c r="G5" s="70">
        <v>0</v>
      </c>
      <c r="H5" s="70">
        <v>0</v>
      </c>
      <c r="I5" s="70">
        <v>0</v>
      </c>
      <c r="J5" s="70">
        <v>0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0</v>
      </c>
      <c r="Q5" s="70">
        <v>2901.8021978021934</v>
      </c>
      <c r="R5" s="70">
        <v>2030.662197802194</v>
      </c>
      <c r="S5" s="70">
        <v>0</v>
      </c>
      <c r="T5" s="70">
        <v>0</v>
      </c>
      <c r="U5" s="70">
        <v>26519.629064483626</v>
      </c>
      <c r="V5" s="70">
        <v>0.0019465994846541435</v>
      </c>
      <c r="W5" s="70">
        <v>0</v>
      </c>
      <c r="X5" s="70">
        <v>0</v>
      </c>
      <c r="Y5" s="70">
        <v>0</v>
      </c>
      <c r="Z5" s="70">
        <v>0</v>
      </c>
      <c r="AA5" s="70">
        <v>0</v>
      </c>
      <c r="AB5" s="70">
        <v>0</v>
      </c>
      <c r="AC5" s="70">
        <v>0</v>
      </c>
      <c r="AD5" s="70">
        <v>0</v>
      </c>
      <c r="AE5" s="70">
        <v>0</v>
      </c>
      <c r="AF5" s="70">
        <v>0</v>
      </c>
      <c r="AG5" s="70">
        <v>0</v>
      </c>
      <c r="AH5" s="70">
        <v>0</v>
      </c>
      <c r="AI5" s="70">
        <v>0</v>
      </c>
      <c r="AJ5" s="70">
        <v>0</v>
      </c>
      <c r="AK5" s="70">
        <v>0</v>
      </c>
      <c r="AL5" s="70">
        <v>0</v>
      </c>
      <c r="AM5" s="69">
        <f>C5+E5+G5+I5+K5+M5+O5+Q5+S5+U5+W5+Y5+AA5+AC5+AE5+AG5+AI5+AK5</f>
        <v>29421.43126228582</v>
      </c>
      <c r="AN5" s="69">
        <f>D5+F5+H5+J5+L5+N5+P5+R5+T5+V5+X5+Z5+AB5+AD5+AF5+AH5+AJ5+AL5</f>
        <v>2030.6641444016786</v>
      </c>
    </row>
    <row r="6" spans="1:40" ht="39.75" customHeight="1">
      <c r="A6" s="67">
        <v>2</v>
      </c>
      <c r="B6" s="3" t="s">
        <v>41</v>
      </c>
      <c r="C6" s="70">
        <v>72.02999999999997</v>
      </c>
      <c r="D6" s="70">
        <v>72.02999999999997</v>
      </c>
      <c r="E6" s="70">
        <v>381.4000000000001</v>
      </c>
      <c r="F6" s="70">
        <v>381.4000000000001</v>
      </c>
      <c r="G6" s="70">
        <v>4194.99</v>
      </c>
      <c r="H6" s="70">
        <v>4194.99</v>
      </c>
      <c r="I6" s="70">
        <v>0</v>
      </c>
      <c r="J6" s="70">
        <v>0</v>
      </c>
      <c r="K6" s="70">
        <v>6478.000000000002</v>
      </c>
      <c r="L6" s="70">
        <v>6478.000000000002</v>
      </c>
      <c r="M6" s="70">
        <v>690.5700000000002</v>
      </c>
      <c r="N6" s="70">
        <v>690.5700000000002</v>
      </c>
      <c r="O6" s="70">
        <v>0</v>
      </c>
      <c r="P6" s="70">
        <v>0</v>
      </c>
      <c r="Q6" s="70">
        <v>0</v>
      </c>
      <c r="R6" s="70">
        <v>0</v>
      </c>
      <c r="S6" s="70">
        <v>27742.249999999993</v>
      </c>
      <c r="T6" s="70">
        <v>3960.519999999997</v>
      </c>
      <c r="U6" s="70">
        <v>0</v>
      </c>
      <c r="V6" s="70">
        <v>0</v>
      </c>
      <c r="W6" s="70">
        <v>0</v>
      </c>
      <c r="X6" s="70">
        <v>0</v>
      </c>
      <c r="Y6" s="70">
        <v>4729.45</v>
      </c>
      <c r="Z6" s="70">
        <v>3466.68</v>
      </c>
      <c r="AA6" s="70">
        <v>9837.54</v>
      </c>
      <c r="AB6" s="70">
        <v>2558.459999999999</v>
      </c>
      <c r="AC6" s="70">
        <v>0</v>
      </c>
      <c r="AD6" s="70">
        <v>0</v>
      </c>
      <c r="AE6" s="70">
        <v>0</v>
      </c>
      <c r="AF6" s="70">
        <v>0</v>
      </c>
      <c r="AG6" s="70">
        <v>0</v>
      </c>
      <c r="AH6" s="70">
        <v>0</v>
      </c>
      <c r="AI6" s="70">
        <v>0</v>
      </c>
      <c r="AJ6" s="70">
        <v>0</v>
      </c>
      <c r="AK6" s="70">
        <v>0</v>
      </c>
      <c r="AL6" s="70">
        <v>0</v>
      </c>
      <c r="AM6" s="69">
        <f>C6+E6+G6+I6+K6+M6+O6+Q6+S6+U6+W6+Y6+AA6+AC6+AE6+AG6+AI6+AK6</f>
        <v>54126.22999999999</v>
      </c>
      <c r="AN6" s="69">
        <f>D6+F6+H6+J6+L6+N6+P6+R6+T6+V6+X6+Z6+AB6+AD6+AF6+AH6+AJ6+AL6</f>
        <v>21802.649999999998</v>
      </c>
    </row>
    <row r="7" spans="1:43" ht="39.75" customHeight="1">
      <c r="A7" s="67">
        <v>3</v>
      </c>
      <c r="B7" s="3" t="s">
        <v>50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44372.91534435905</v>
      </c>
      <c r="AB7" s="70">
        <v>0</v>
      </c>
      <c r="AC7" s="70">
        <v>134269.477704414</v>
      </c>
      <c r="AD7" s="70">
        <v>31053.163347117483</v>
      </c>
      <c r="AE7" s="70">
        <v>0</v>
      </c>
      <c r="AF7" s="70">
        <v>0</v>
      </c>
      <c r="AG7" s="70">
        <v>0</v>
      </c>
      <c r="AH7" s="70">
        <v>0</v>
      </c>
      <c r="AI7" s="70">
        <v>34195.24077610109</v>
      </c>
      <c r="AJ7" s="70">
        <v>34195.24077610109</v>
      </c>
      <c r="AK7" s="70">
        <v>0</v>
      </c>
      <c r="AL7" s="70">
        <v>0</v>
      </c>
      <c r="AM7" s="69">
        <f aca="true" t="shared" si="0" ref="AM7:AN18">C7+E7+G7+I7+K7+M7+O7+Q7+S7+U7+W7+Y7+AA7+AC7+AE7+AG7+AI7+AK7</f>
        <v>212837.63382487415</v>
      </c>
      <c r="AN7" s="69">
        <f t="shared" si="0"/>
        <v>65248.40412321857</v>
      </c>
      <c r="AP7" s="34"/>
      <c r="AQ7" s="34"/>
    </row>
    <row r="8" spans="1:40" ht="39.75" customHeight="1">
      <c r="A8" s="67">
        <v>4</v>
      </c>
      <c r="B8" s="3" t="s">
        <v>56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1290429.76</v>
      </c>
      <c r="V8" s="70">
        <v>0</v>
      </c>
      <c r="W8" s="70">
        <v>227536.05</v>
      </c>
      <c r="X8" s="70">
        <v>0</v>
      </c>
      <c r="Y8" s="70">
        <v>0</v>
      </c>
      <c r="Z8" s="70">
        <v>0</v>
      </c>
      <c r="AA8" s="70">
        <v>2423248.39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14834.29</v>
      </c>
      <c r="AJ8" s="70">
        <v>0</v>
      </c>
      <c r="AK8" s="70">
        <v>0</v>
      </c>
      <c r="AL8" s="70">
        <v>0</v>
      </c>
      <c r="AM8" s="69">
        <f>C8+E8+G8+I8+K8+M8+O8+Q8+S8+U8+W8+Y8+AA8+AC8+AE8+AG8+AI8+AK8</f>
        <v>3956048.49</v>
      </c>
      <c r="AN8" s="69">
        <f>D8+F8+H8+J8+L8+N8+P8+R8+T8+V8+X8+Z8+AB8+AD8+AF8+AH8+AJ8+AL8</f>
        <v>0</v>
      </c>
    </row>
    <row r="9" spans="1:40" ht="39.75" customHeight="1">
      <c r="A9" s="67">
        <v>5</v>
      </c>
      <c r="B9" s="3" t="s">
        <v>42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9548.724137931033</v>
      </c>
      <c r="AB9" s="70">
        <v>4552.889511494252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69">
        <f t="shared" si="0"/>
        <v>9548.724137931033</v>
      </c>
      <c r="AN9" s="69">
        <f t="shared" si="0"/>
        <v>4552.889511494252</v>
      </c>
    </row>
    <row r="10" spans="1:40" ht="39.75" customHeight="1">
      <c r="A10" s="67">
        <v>6</v>
      </c>
      <c r="B10" s="3" t="s">
        <v>47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69">
        <f t="shared" si="0"/>
        <v>0</v>
      </c>
      <c r="AN10" s="69">
        <f t="shared" si="0"/>
        <v>0</v>
      </c>
    </row>
    <row r="11" spans="1:42" ht="39.75" customHeight="1">
      <c r="A11" s="67">
        <v>7</v>
      </c>
      <c r="B11" s="3" t="s">
        <v>45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69">
        <f t="shared" si="0"/>
        <v>0</v>
      </c>
      <c r="AN11" s="69">
        <f t="shared" si="0"/>
        <v>0</v>
      </c>
      <c r="AP11" s="34"/>
    </row>
    <row r="12" spans="1:40" ht="39.75" customHeight="1">
      <c r="A12" s="67">
        <v>8</v>
      </c>
      <c r="B12" s="3" t="s">
        <v>46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69">
        <f t="shared" si="0"/>
        <v>0</v>
      </c>
      <c r="AN12" s="69">
        <f t="shared" si="0"/>
        <v>0</v>
      </c>
    </row>
    <row r="13" spans="1:40" ht="39.75" customHeight="1">
      <c r="A13" s="67">
        <v>9</v>
      </c>
      <c r="B13" s="3" t="s">
        <v>43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69">
        <f>C13+E13+G13+I13+K13+M13+O13+Q13+S13+U13+W13+Y13+AA13+AC13+AE13+AG13+AI13+AK13</f>
        <v>0</v>
      </c>
      <c r="AN13" s="69">
        <f>D13+F13+H13+J13+L13+N13+P13+R13+T13+V13+X13+Z13+AB13+AD13+AF13+AH13+AJ13+AL13</f>
        <v>0</v>
      </c>
    </row>
    <row r="14" spans="1:40" ht="39.75" customHeight="1">
      <c r="A14" s="67">
        <v>10</v>
      </c>
      <c r="B14" s="3" t="s">
        <v>40</v>
      </c>
      <c r="C14" s="70">
        <v>0</v>
      </c>
      <c r="D14" s="70">
        <v>0</v>
      </c>
      <c r="E14" s="70">
        <v>261.2505248581766</v>
      </c>
      <c r="F14" s="70">
        <v>153.48468335417874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69">
        <f t="shared" si="0"/>
        <v>261.2505248581766</v>
      </c>
      <c r="AN14" s="69">
        <f t="shared" si="0"/>
        <v>153.48468335417874</v>
      </c>
    </row>
    <row r="15" spans="1:40" ht="39.75" customHeight="1">
      <c r="A15" s="67">
        <v>11</v>
      </c>
      <c r="B15" s="3" t="s">
        <v>48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69">
        <f t="shared" si="0"/>
        <v>0</v>
      </c>
      <c r="AN15" s="69">
        <f t="shared" si="0"/>
        <v>0</v>
      </c>
    </row>
    <row r="16" spans="1:42" ht="39.75" customHeight="1">
      <c r="A16" s="67">
        <v>12</v>
      </c>
      <c r="B16" s="3" t="s">
        <v>49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69">
        <f t="shared" si="0"/>
        <v>0</v>
      </c>
      <c r="AN16" s="69">
        <f t="shared" si="0"/>
        <v>0</v>
      </c>
      <c r="AO16" s="34"/>
      <c r="AP16" s="34"/>
    </row>
    <row r="17" spans="1:42" ht="39.75" customHeight="1">
      <c r="A17" s="67">
        <v>13</v>
      </c>
      <c r="B17" s="3" t="s">
        <v>51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69">
        <f t="shared" si="0"/>
        <v>0</v>
      </c>
      <c r="AN17" s="69">
        <f t="shared" si="0"/>
        <v>0</v>
      </c>
      <c r="AO17" s="34"/>
      <c r="AP17" s="34"/>
    </row>
    <row r="18" spans="1:42" ht="39.75" customHeight="1">
      <c r="A18" s="67">
        <v>14</v>
      </c>
      <c r="B18" s="3" t="s">
        <v>57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69">
        <f t="shared" si="0"/>
        <v>0</v>
      </c>
      <c r="AN18" s="69">
        <f t="shared" si="0"/>
        <v>0</v>
      </c>
      <c r="AO18" s="34"/>
      <c r="AP18" s="34"/>
    </row>
    <row r="19" spans="1:40" ht="15">
      <c r="A19" s="16"/>
      <c r="B19" s="38" t="s">
        <v>27</v>
      </c>
      <c r="C19" s="2">
        <f aca="true" t="shared" si="1" ref="C19:AN19">SUM(C5:C18)</f>
        <v>72.02999999999997</v>
      </c>
      <c r="D19" s="2">
        <f t="shared" si="1"/>
        <v>72.02999999999997</v>
      </c>
      <c r="E19" s="2">
        <f t="shared" si="1"/>
        <v>642.6505248581767</v>
      </c>
      <c r="F19" s="2">
        <f t="shared" si="1"/>
        <v>534.8846833541788</v>
      </c>
      <c r="G19" s="2">
        <f t="shared" si="1"/>
        <v>4194.99</v>
      </c>
      <c r="H19" s="2">
        <f t="shared" si="1"/>
        <v>4194.99</v>
      </c>
      <c r="I19" s="2">
        <f t="shared" si="1"/>
        <v>0</v>
      </c>
      <c r="J19" s="2">
        <f t="shared" si="1"/>
        <v>0</v>
      </c>
      <c r="K19" s="2">
        <f t="shared" si="1"/>
        <v>6478.000000000002</v>
      </c>
      <c r="L19" s="2">
        <f t="shared" si="1"/>
        <v>6478.000000000002</v>
      </c>
      <c r="M19" s="2">
        <f t="shared" si="1"/>
        <v>690.5700000000002</v>
      </c>
      <c r="N19" s="2">
        <f t="shared" si="1"/>
        <v>690.5700000000002</v>
      </c>
      <c r="O19" s="2">
        <f t="shared" si="1"/>
        <v>0</v>
      </c>
      <c r="P19" s="2">
        <f t="shared" si="1"/>
        <v>0</v>
      </c>
      <c r="Q19" s="2">
        <f t="shared" si="1"/>
        <v>2901.8021978021934</v>
      </c>
      <c r="R19" s="2">
        <f t="shared" si="1"/>
        <v>2030.662197802194</v>
      </c>
      <c r="S19" s="2">
        <f t="shared" si="1"/>
        <v>27742.249999999993</v>
      </c>
      <c r="T19" s="2">
        <f t="shared" si="1"/>
        <v>3960.519999999997</v>
      </c>
      <c r="U19" s="2">
        <f t="shared" si="1"/>
        <v>1316949.3890644836</v>
      </c>
      <c r="V19" s="2">
        <f t="shared" si="1"/>
        <v>0.0019465994846541435</v>
      </c>
      <c r="W19" s="2">
        <f t="shared" si="1"/>
        <v>227536.05</v>
      </c>
      <c r="X19" s="2">
        <f t="shared" si="1"/>
        <v>0</v>
      </c>
      <c r="Y19" s="2">
        <f t="shared" si="1"/>
        <v>4729.45</v>
      </c>
      <c r="Z19" s="2">
        <f t="shared" si="1"/>
        <v>3466.68</v>
      </c>
      <c r="AA19" s="2">
        <f t="shared" si="1"/>
        <v>2487007.56948229</v>
      </c>
      <c r="AB19" s="2">
        <f t="shared" si="1"/>
        <v>7111.349511494251</v>
      </c>
      <c r="AC19" s="2">
        <f t="shared" si="1"/>
        <v>134269.477704414</v>
      </c>
      <c r="AD19" s="2">
        <f t="shared" si="1"/>
        <v>31053.163347117483</v>
      </c>
      <c r="AE19" s="2">
        <f t="shared" si="1"/>
        <v>0</v>
      </c>
      <c r="AF19" s="2">
        <f t="shared" si="1"/>
        <v>0</v>
      </c>
      <c r="AG19" s="2">
        <f t="shared" si="1"/>
        <v>0</v>
      </c>
      <c r="AH19" s="2">
        <f t="shared" si="1"/>
        <v>0</v>
      </c>
      <c r="AI19" s="2">
        <f t="shared" si="1"/>
        <v>49029.53077610109</v>
      </c>
      <c r="AJ19" s="2">
        <f t="shared" si="1"/>
        <v>34195.24077610109</v>
      </c>
      <c r="AK19" s="2">
        <f t="shared" si="1"/>
        <v>0</v>
      </c>
      <c r="AL19" s="2">
        <f t="shared" si="1"/>
        <v>0</v>
      </c>
      <c r="AM19" s="2">
        <f t="shared" si="1"/>
        <v>4262243.759749949</v>
      </c>
      <c r="AN19" s="2">
        <f t="shared" si="1"/>
        <v>93788.09246246869</v>
      </c>
    </row>
    <row r="20" spans="2:40" ht="15">
      <c r="B20" s="42" t="s">
        <v>32</v>
      </c>
      <c r="AM20" s="34"/>
      <c r="AN20" s="34"/>
    </row>
    <row r="21" spans="2:40" ht="15" customHeight="1">
      <c r="B21" s="77" t="s">
        <v>70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AM21" s="34"/>
      <c r="AN21" s="34"/>
    </row>
    <row r="22" spans="2:40" ht="19.5" customHeight="1"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AM22" s="34"/>
      <c r="AN22" s="34"/>
    </row>
    <row r="23" ht="19.5" customHeight="1">
      <c r="B23" s="43" t="s">
        <v>33</v>
      </c>
    </row>
    <row r="24" ht="15">
      <c r="B24" s="43" t="s">
        <v>34</v>
      </c>
    </row>
    <row r="27" ht="30.75" customHeight="1"/>
    <row r="28" spans="3:43" ht="15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</row>
    <row r="29" spans="3:43" ht="15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</row>
    <row r="30" spans="3:43" ht="15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</row>
    <row r="31" spans="3:43" ht="1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</row>
    <row r="32" spans="3:43" ht="15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</row>
    <row r="33" spans="3:43" ht="15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</row>
    <row r="34" spans="3:43" ht="1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</row>
    <row r="35" spans="3:43" ht="15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</row>
    <row r="36" spans="3:43" ht="15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</row>
    <row r="37" spans="3:43" ht="15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</row>
    <row r="38" spans="3:43" ht="15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</row>
    <row r="39" spans="3:43" ht="1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</row>
    <row r="40" spans="3:43" ht="1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</row>
    <row r="41" spans="3:43" ht="1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</row>
    <row r="42" spans="3:43" ht="15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</row>
    <row r="43" spans="3:43" ht="1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</row>
    <row r="44" spans="3:43" ht="1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</row>
    <row r="45" spans="3:43" ht="15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</row>
    <row r="46" spans="3:43" ht="15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</row>
    <row r="47" spans="3:43" ht="15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</row>
    <row r="48" spans="3:43" ht="15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</row>
    <row r="49" spans="3:43" ht="15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</row>
    <row r="50" spans="3:43" ht="15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</row>
    <row r="51" spans="3:43" ht="15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</row>
    <row r="52" spans="3:43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</row>
    <row r="53" spans="3:43" ht="15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</row>
    <row r="54" spans="3:43" ht="15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</row>
    <row r="55" spans="3:43" ht="15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</row>
    <row r="56" spans="3:43" ht="15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3:43" ht="15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  <row r="58" spans="3:43" ht="1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</row>
    <row r="59" spans="3:43" ht="1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</row>
    <row r="60" spans="3:43" ht="1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</row>
    <row r="61" spans="3:43" ht="1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</row>
    <row r="62" spans="3:43" ht="1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</row>
    <row r="63" spans="3:43" ht="1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</row>
    <row r="64" spans="3:43" ht="1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</row>
    <row r="65" spans="3:43" ht="1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</row>
    <row r="66" spans="3:43" ht="1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</row>
    <row r="67" spans="3:43" ht="15"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</row>
    <row r="68" spans="3:43" ht="15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</row>
    <row r="69" spans="3:43" ht="15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</row>
    <row r="70" spans="3:43" ht="15"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</row>
    <row r="71" spans="3:43" ht="15"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</row>
    <row r="72" spans="3:43" ht="15"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</row>
    <row r="73" spans="3:43" ht="15"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</row>
    <row r="74" spans="3:43" ht="15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</row>
    <row r="75" spans="3:43" ht="15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</row>
    <row r="76" spans="3:43" ht="15"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</row>
    <row r="77" spans="3:43" ht="15"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</row>
    <row r="78" spans="3:43" ht="15"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</row>
    <row r="79" spans="3:43" ht="15"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</row>
    <row r="80" spans="3:43" ht="15"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</row>
  </sheetData>
  <sheetProtection/>
  <mergeCells count="23">
    <mergeCell ref="B21:N22"/>
    <mergeCell ref="AM3:AN3"/>
    <mergeCell ref="U3:V3"/>
    <mergeCell ref="W3:X3"/>
    <mergeCell ref="Y3:Z3"/>
    <mergeCell ref="AA3:AB3"/>
    <mergeCell ref="AG3:AH3"/>
    <mergeCell ref="AI3:AJ3"/>
    <mergeCell ref="AK3:AL3"/>
    <mergeCell ref="A1:N1"/>
    <mergeCell ref="AC3:AD3"/>
    <mergeCell ref="AE3:AF3"/>
    <mergeCell ref="M3:N3"/>
    <mergeCell ref="O3:P3"/>
    <mergeCell ref="Q3:R3"/>
    <mergeCell ref="S3:T3"/>
    <mergeCell ref="E3:F3"/>
    <mergeCell ref="G3:H3"/>
    <mergeCell ref="I3:J3"/>
    <mergeCell ref="A3:A4"/>
    <mergeCell ref="B3:B4"/>
    <mergeCell ref="K3:L3"/>
    <mergeCell ref="C3:D3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N66"/>
  <sheetViews>
    <sheetView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L26" sqref="AL26"/>
    </sheetView>
  </sheetViews>
  <sheetFormatPr defaultColWidth="9.140625" defaultRowHeight="12.75"/>
  <cols>
    <col min="1" max="1" width="4.421875" style="32" customWidth="1"/>
    <col min="2" max="2" width="25.421875" style="32" customWidth="1"/>
    <col min="3" max="6" width="9.7109375" style="32" customWidth="1"/>
    <col min="7" max="7" width="11.28125" style="32" customWidth="1"/>
    <col min="8" max="8" width="10.421875" style="32" customWidth="1"/>
    <col min="9" max="9" width="12.421875" style="32" customWidth="1"/>
    <col min="10" max="10" width="12.00390625" style="32" customWidth="1"/>
    <col min="11" max="38" width="9.7109375" style="32" customWidth="1"/>
    <col min="39" max="39" width="12.00390625" style="32" customWidth="1"/>
    <col min="40" max="40" width="10.140625" style="32" customWidth="1"/>
    <col min="41" max="16384" width="9.140625" style="32" customWidth="1"/>
  </cols>
  <sheetData>
    <row r="1" spans="1:19" ht="15">
      <c r="A1" s="42" t="s">
        <v>71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38" ht="15">
      <c r="A2" s="29" t="s">
        <v>55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40" ht="33" customHeight="1">
      <c r="A3" s="85" t="s">
        <v>25</v>
      </c>
      <c r="B3" s="85" t="s">
        <v>26</v>
      </c>
      <c r="C3" s="82" t="s">
        <v>1</v>
      </c>
      <c r="D3" s="82"/>
      <c r="E3" s="75" t="s">
        <v>15</v>
      </c>
      <c r="F3" s="76"/>
      <c r="G3" s="75" t="s">
        <v>2</v>
      </c>
      <c r="H3" s="76"/>
      <c r="I3" s="75" t="s">
        <v>3</v>
      </c>
      <c r="J3" s="76"/>
      <c r="K3" s="75" t="s">
        <v>4</v>
      </c>
      <c r="L3" s="76"/>
      <c r="M3" s="75" t="s">
        <v>5</v>
      </c>
      <c r="N3" s="76"/>
      <c r="O3" s="75" t="s">
        <v>6</v>
      </c>
      <c r="P3" s="76"/>
      <c r="Q3" s="75" t="s">
        <v>22</v>
      </c>
      <c r="R3" s="76"/>
      <c r="S3" s="75" t="s">
        <v>16</v>
      </c>
      <c r="T3" s="76"/>
      <c r="U3" s="75" t="s">
        <v>24</v>
      </c>
      <c r="V3" s="76"/>
      <c r="W3" s="75" t="s">
        <v>17</v>
      </c>
      <c r="X3" s="76"/>
      <c r="Y3" s="75" t="s">
        <v>7</v>
      </c>
      <c r="Z3" s="76"/>
      <c r="AA3" s="71" t="s">
        <v>8</v>
      </c>
      <c r="AB3" s="72"/>
      <c r="AC3" s="71" t="s">
        <v>9</v>
      </c>
      <c r="AD3" s="72"/>
      <c r="AE3" s="71" t="s">
        <v>10</v>
      </c>
      <c r="AF3" s="72"/>
      <c r="AG3" s="71" t="s">
        <v>11</v>
      </c>
      <c r="AH3" s="72"/>
      <c r="AI3" s="73" t="s">
        <v>12</v>
      </c>
      <c r="AJ3" s="74"/>
      <c r="AK3" s="73" t="s">
        <v>13</v>
      </c>
      <c r="AL3" s="74"/>
      <c r="AM3" s="73" t="s">
        <v>27</v>
      </c>
      <c r="AN3" s="74"/>
    </row>
    <row r="4" spans="1:40" s="29" customFormat="1" ht="54" customHeight="1">
      <c r="A4" s="79"/>
      <c r="B4" s="79"/>
      <c r="C4" s="52" t="s">
        <v>35</v>
      </c>
      <c r="D4" s="52" t="s">
        <v>36</v>
      </c>
      <c r="E4" s="52" t="s">
        <v>35</v>
      </c>
      <c r="F4" s="52" t="s">
        <v>36</v>
      </c>
      <c r="G4" s="52" t="s">
        <v>35</v>
      </c>
      <c r="H4" s="52" t="s">
        <v>36</v>
      </c>
      <c r="I4" s="52" t="s">
        <v>35</v>
      </c>
      <c r="J4" s="52" t="s">
        <v>36</v>
      </c>
      <c r="K4" s="52" t="s">
        <v>35</v>
      </c>
      <c r="L4" s="52" t="s">
        <v>36</v>
      </c>
      <c r="M4" s="52" t="s">
        <v>35</v>
      </c>
      <c r="N4" s="52" t="s">
        <v>36</v>
      </c>
      <c r="O4" s="52" t="s">
        <v>35</v>
      </c>
      <c r="P4" s="52" t="s">
        <v>36</v>
      </c>
      <c r="Q4" s="52" t="s">
        <v>35</v>
      </c>
      <c r="R4" s="52" t="s">
        <v>36</v>
      </c>
      <c r="S4" s="52" t="s">
        <v>35</v>
      </c>
      <c r="T4" s="52" t="s">
        <v>36</v>
      </c>
      <c r="U4" s="52" t="s">
        <v>35</v>
      </c>
      <c r="V4" s="52" t="s">
        <v>36</v>
      </c>
      <c r="W4" s="52" t="s">
        <v>35</v>
      </c>
      <c r="X4" s="52" t="s">
        <v>36</v>
      </c>
      <c r="Y4" s="52" t="s">
        <v>35</v>
      </c>
      <c r="Z4" s="52" t="s">
        <v>36</v>
      </c>
      <c r="AA4" s="52" t="s">
        <v>35</v>
      </c>
      <c r="AB4" s="52" t="s">
        <v>36</v>
      </c>
      <c r="AC4" s="52" t="s">
        <v>35</v>
      </c>
      <c r="AD4" s="52" t="s">
        <v>36</v>
      </c>
      <c r="AE4" s="52" t="s">
        <v>35</v>
      </c>
      <c r="AF4" s="52" t="s">
        <v>36</v>
      </c>
      <c r="AG4" s="52" t="s">
        <v>35</v>
      </c>
      <c r="AH4" s="52" t="s">
        <v>36</v>
      </c>
      <c r="AI4" s="52" t="s">
        <v>35</v>
      </c>
      <c r="AJ4" s="52" t="s">
        <v>36</v>
      </c>
      <c r="AK4" s="52" t="s">
        <v>35</v>
      </c>
      <c r="AL4" s="52" t="s">
        <v>36</v>
      </c>
      <c r="AM4" s="52" t="s">
        <v>35</v>
      </c>
      <c r="AN4" s="52" t="s">
        <v>36</v>
      </c>
    </row>
    <row r="5" spans="1:40" s="29" customFormat="1" ht="30">
      <c r="A5" s="67">
        <v>1</v>
      </c>
      <c r="B5" s="3" t="s">
        <v>44</v>
      </c>
      <c r="C5" s="70">
        <v>0</v>
      </c>
      <c r="D5" s="70">
        <v>0</v>
      </c>
      <c r="E5" s="70">
        <v>0</v>
      </c>
      <c r="F5" s="70">
        <v>0</v>
      </c>
      <c r="G5" s="70">
        <v>0</v>
      </c>
      <c r="H5" s="70">
        <v>0</v>
      </c>
      <c r="I5" s="70">
        <v>31541.73</v>
      </c>
      <c r="J5" s="70">
        <v>31541.73</v>
      </c>
      <c r="K5" s="70">
        <v>0</v>
      </c>
      <c r="L5" s="70">
        <v>0</v>
      </c>
      <c r="M5" s="70">
        <v>0</v>
      </c>
      <c r="N5" s="70">
        <v>0</v>
      </c>
      <c r="O5" s="70">
        <v>0</v>
      </c>
      <c r="P5" s="70">
        <v>0</v>
      </c>
      <c r="Q5" s="70">
        <v>0</v>
      </c>
      <c r="R5" s="70">
        <v>0</v>
      </c>
      <c r="S5" s="70">
        <v>0</v>
      </c>
      <c r="T5" s="70">
        <v>0</v>
      </c>
      <c r="U5" s="70">
        <v>0</v>
      </c>
      <c r="V5" s="70">
        <v>0</v>
      </c>
      <c r="W5" s="70">
        <v>0</v>
      </c>
      <c r="X5" s="70">
        <v>0</v>
      </c>
      <c r="Y5" s="70">
        <v>0</v>
      </c>
      <c r="Z5" s="70">
        <v>0</v>
      </c>
      <c r="AA5" s="70">
        <v>0</v>
      </c>
      <c r="AB5" s="70">
        <v>0</v>
      </c>
      <c r="AC5" s="70">
        <v>0</v>
      </c>
      <c r="AD5" s="70">
        <v>0</v>
      </c>
      <c r="AE5" s="70">
        <v>0</v>
      </c>
      <c r="AF5" s="70">
        <v>0</v>
      </c>
      <c r="AG5" s="70">
        <v>0</v>
      </c>
      <c r="AH5" s="70">
        <v>0</v>
      </c>
      <c r="AI5" s="70">
        <v>0</v>
      </c>
      <c r="AJ5" s="70">
        <v>0</v>
      </c>
      <c r="AK5" s="70">
        <v>0</v>
      </c>
      <c r="AL5" s="70">
        <v>0</v>
      </c>
      <c r="AM5" s="69">
        <f>C5+E5+G5+I5+K5+M5+O5+Q5+S5+U5+W5+Y5+AA5+AC5+AE5+AG5+AI5+AK5</f>
        <v>31541.73</v>
      </c>
      <c r="AN5" s="69">
        <f>D5+F5+H5+J5+L5+N5+P5+R5+T5+V5+X5+Z5+AB5+AD5+AF5+AH5+AJ5+AL5</f>
        <v>31541.73</v>
      </c>
    </row>
    <row r="6" spans="1:40" ht="39.75" customHeight="1">
      <c r="A6" s="67">
        <v>2</v>
      </c>
      <c r="B6" s="3" t="s">
        <v>41</v>
      </c>
      <c r="C6" s="70">
        <v>0</v>
      </c>
      <c r="D6" s="70">
        <v>0</v>
      </c>
      <c r="E6" s="70">
        <v>0</v>
      </c>
      <c r="F6" s="70">
        <v>0</v>
      </c>
      <c r="G6" s="70">
        <v>0</v>
      </c>
      <c r="H6" s="70">
        <v>0</v>
      </c>
      <c r="I6" s="70">
        <v>0</v>
      </c>
      <c r="J6" s="70">
        <v>0</v>
      </c>
      <c r="K6" s="70">
        <v>0</v>
      </c>
      <c r="L6" s="70">
        <v>0</v>
      </c>
      <c r="M6" s="70">
        <v>0</v>
      </c>
      <c r="N6" s="70">
        <v>0</v>
      </c>
      <c r="O6" s="70">
        <v>0</v>
      </c>
      <c r="P6" s="70">
        <v>0</v>
      </c>
      <c r="Q6" s="70">
        <v>0</v>
      </c>
      <c r="R6" s="70">
        <v>0</v>
      </c>
      <c r="S6" s="70">
        <v>0</v>
      </c>
      <c r="T6" s="70">
        <v>0</v>
      </c>
      <c r="U6" s="70">
        <v>0</v>
      </c>
      <c r="V6" s="70">
        <v>0</v>
      </c>
      <c r="W6" s="70">
        <v>0</v>
      </c>
      <c r="X6" s="70">
        <v>0</v>
      </c>
      <c r="Y6" s="70">
        <v>0</v>
      </c>
      <c r="Z6" s="70">
        <v>0</v>
      </c>
      <c r="AA6" s="70">
        <v>0</v>
      </c>
      <c r="AB6" s="70">
        <v>0</v>
      </c>
      <c r="AC6" s="70">
        <v>0</v>
      </c>
      <c r="AD6" s="70">
        <v>0</v>
      </c>
      <c r="AE6" s="70">
        <v>0</v>
      </c>
      <c r="AF6" s="70">
        <v>0</v>
      </c>
      <c r="AG6" s="70">
        <v>0</v>
      </c>
      <c r="AH6" s="70">
        <v>0</v>
      </c>
      <c r="AI6" s="70">
        <v>0</v>
      </c>
      <c r="AJ6" s="70">
        <v>0</v>
      </c>
      <c r="AK6" s="70">
        <v>0</v>
      </c>
      <c r="AL6" s="70">
        <v>0</v>
      </c>
      <c r="AM6" s="69">
        <f>C6+E6+G6+I6+K6+M6+O6+Q6+S6+U6+W6+Y6+AA6+AC6+AE6+AG6+AI6+AK6</f>
        <v>0</v>
      </c>
      <c r="AN6" s="69">
        <f>D6+F6+H6+J6+L6+N6+P6+R6+T6+V6+X6+Z6+AB6+AD6+AF6+AH6+AJ6+AL6</f>
        <v>0</v>
      </c>
    </row>
    <row r="7" spans="1:40" ht="30">
      <c r="A7" s="67">
        <v>3</v>
      </c>
      <c r="B7" s="3" t="s">
        <v>50</v>
      </c>
      <c r="C7" s="70">
        <v>0</v>
      </c>
      <c r="D7" s="70">
        <v>0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0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v>0</v>
      </c>
      <c r="U7" s="70">
        <v>0</v>
      </c>
      <c r="V7" s="70">
        <v>0</v>
      </c>
      <c r="W7" s="70">
        <v>0</v>
      </c>
      <c r="X7" s="70">
        <v>0</v>
      </c>
      <c r="Y7" s="70">
        <v>0</v>
      </c>
      <c r="Z7" s="70">
        <v>0</v>
      </c>
      <c r="AA7" s="70">
        <v>0</v>
      </c>
      <c r="AB7" s="70">
        <v>0</v>
      </c>
      <c r="AC7" s="70">
        <v>0</v>
      </c>
      <c r="AD7" s="70">
        <v>0</v>
      </c>
      <c r="AE7" s="70">
        <v>0</v>
      </c>
      <c r="AF7" s="70">
        <v>0</v>
      </c>
      <c r="AG7" s="70">
        <v>0</v>
      </c>
      <c r="AH7" s="70">
        <v>0</v>
      </c>
      <c r="AI7" s="70">
        <v>0</v>
      </c>
      <c r="AJ7" s="70">
        <v>0</v>
      </c>
      <c r="AK7" s="70">
        <v>0</v>
      </c>
      <c r="AL7" s="70">
        <v>0</v>
      </c>
      <c r="AM7" s="69">
        <f aca="true" t="shared" si="0" ref="AM7:AN18">C7+E7+G7+I7+K7+M7+O7+Q7+S7+U7+W7+Y7+AA7+AC7+AE7+AG7+AI7+AK7</f>
        <v>0</v>
      </c>
      <c r="AN7" s="69">
        <f t="shared" si="0"/>
        <v>0</v>
      </c>
    </row>
    <row r="8" spans="1:40" ht="39.75" customHeight="1">
      <c r="A8" s="67">
        <v>4</v>
      </c>
      <c r="B8" s="3" t="s">
        <v>56</v>
      </c>
      <c r="C8" s="70">
        <v>0</v>
      </c>
      <c r="D8" s="70">
        <v>0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v>0</v>
      </c>
      <c r="U8" s="70">
        <v>0</v>
      </c>
      <c r="V8" s="70">
        <v>0</v>
      </c>
      <c r="W8" s="70">
        <v>0</v>
      </c>
      <c r="X8" s="70">
        <v>0</v>
      </c>
      <c r="Y8" s="70">
        <v>0</v>
      </c>
      <c r="Z8" s="70">
        <v>0</v>
      </c>
      <c r="AA8" s="70">
        <v>0</v>
      </c>
      <c r="AB8" s="70">
        <v>0</v>
      </c>
      <c r="AC8" s="70">
        <v>0</v>
      </c>
      <c r="AD8" s="70">
        <v>0</v>
      </c>
      <c r="AE8" s="70">
        <v>0</v>
      </c>
      <c r="AF8" s="70">
        <v>0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69">
        <f>C8+E8+G8+I8+K8+M8+O8+Q8+S8+U8+W8+Y8+AA8+AC8+AE8+AG8+AI8+AK8</f>
        <v>0</v>
      </c>
      <c r="AN8" s="69">
        <f>D8+F8+H8+J8+L8+N8+P8+R8+T8+V8+X8+Z8+AB8+AD8+AF8+AH8+AJ8+AL8</f>
        <v>0</v>
      </c>
    </row>
    <row r="9" spans="1:40" ht="39.75" customHeight="1">
      <c r="A9" s="67">
        <v>5</v>
      </c>
      <c r="B9" s="3" t="s">
        <v>42</v>
      </c>
      <c r="C9" s="70">
        <v>0</v>
      </c>
      <c r="D9" s="70">
        <v>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v>0</v>
      </c>
      <c r="V9" s="70">
        <v>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69">
        <f t="shared" si="0"/>
        <v>0</v>
      </c>
      <c r="AN9" s="69">
        <f t="shared" si="0"/>
        <v>0</v>
      </c>
    </row>
    <row r="10" spans="1:40" ht="39.75" customHeight="1">
      <c r="A10" s="67">
        <v>6</v>
      </c>
      <c r="B10" s="3" t="s">
        <v>47</v>
      </c>
      <c r="C10" s="70">
        <v>0</v>
      </c>
      <c r="D10" s="70">
        <v>0</v>
      </c>
      <c r="E10" s="70">
        <v>0</v>
      </c>
      <c r="F10" s="70">
        <v>0</v>
      </c>
      <c r="G10" s="70">
        <v>0</v>
      </c>
      <c r="H10" s="70">
        <v>0</v>
      </c>
      <c r="I10" s="70">
        <v>12532.220000000001</v>
      </c>
      <c r="J10" s="70">
        <v>12532.220000000001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v>0</v>
      </c>
      <c r="V10" s="70">
        <v>0</v>
      </c>
      <c r="W10" s="70">
        <v>0</v>
      </c>
      <c r="X10" s="70">
        <v>0</v>
      </c>
      <c r="Y10" s="70">
        <v>0</v>
      </c>
      <c r="Z10" s="70">
        <v>0</v>
      </c>
      <c r="AA10" s="70">
        <v>0</v>
      </c>
      <c r="AB10" s="70">
        <v>0</v>
      </c>
      <c r="AC10" s="70">
        <v>0</v>
      </c>
      <c r="AD10" s="70">
        <v>0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69">
        <f t="shared" si="0"/>
        <v>12532.220000000001</v>
      </c>
      <c r="AN10" s="69">
        <f t="shared" si="0"/>
        <v>12532.220000000001</v>
      </c>
    </row>
    <row r="11" spans="1:40" ht="39.75" customHeight="1">
      <c r="A11" s="67">
        <v>7</v>
      </c>
      <c r="B11" s="3" t="s">
        <v>45</v>
      </c>
      <c r="C11" s="70">
        <v>0</v>
      </c>
      <c r="D11" s="70">
        <v>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69">
        <f t="shared" si="0"/>
        <v>0</v>
      </c>
      <c r="AN11" s="69">
        <f t="shared" si="0"/>
        <v>0</v>
      </c>
    </row>
    <row r="12" spans="1:40" ht="39.75" customHeight="1">
      <c r="A12" s="67">
        <v>8</v>
      </c>
      <c r="B12" s="3" t="s">
        <v>46</v>
      </c>
      <c r="C12" s="70">
        <v>0</v>
      </c>
      <c r="D12" s="70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69">
        <f t="shared" si="0"/>
        <v>0</v>
      </c>
      <c r="AN12" s="69">
        <f t="shared" si="0"/>
        <v>0</v>
      </c>
    </row>
    <row r="13" spans="1:40" ht="39.75" customHeight="1">
      <c r="A13" s="67">
        <v>9</v>
      </c>
      <c r="B13" s="3" t="s">
        <v>43</v>
      </c>
      <c r="C13" s="70">
        <v>0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69">
        <f>C13+E13+G13+I13+K13+M13+O13+Q13+S13+U13+W13+Y13+AA13+AC13+AE13+AG13+AI13+AK13</f>
        <v>0</v>
      </c>
      <c r="AN13" s="69">
        <f>D13+F13+H13+J13+L13+N13+P13+R13+T13+V13+X13+Z13+AB13+AD13+AF13+AH13+AJ13+AL13</f>
        <v>0</v>
      </c>
    </row>
    <row r="14" spans="1:40" ht="39.75" customHeight="1">
      <c r="A14" s="67">
        <v>10</v>
      </c>
      <c r="B14" s="3" t="s">
        <v>40</v>
      </c>
      <c r="C14" s="70">
        <v>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69">
        <f t="shared" si="0"/>
        <v>0</v>
      </c>
      <c r="AN14" s="69">
        <f t="shared" si="0"/>
        <v>0</v>
      </c>
    </row>
    <row r="15" spans="1:40" ht="39.75" customHeight="1">
      <c r="A15" s="67">
        <v>11</v>
      </c>
      <c r="B15" s="3" t="s">
        <v>48</v>
      </c>
      <c r="C15" s="70">
        <v>0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69">
        <f t="shared" si="0"/>
        <v>0</v>
      </c>
      <c r="AN15" s="69">
        <f t="shared" si="0"/>
        <v>0</v>
      </c>
    </row>
    <row r="16" spans="1:40" ht="45" customHeight="1">
      <c r="A16" s="67">
        <v>12</v>
      </c>
      <c r="B16" s="3" t="s">
        <v>49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69">
        <f t="shared" si="0"/>
        <v>0</v>
      </c>
      <c r="AN16" s="69">
        <f t="shared" si="0"/>
        <v>0</v>
      </c>
    </row>
    <row r="17" spans="1:40" ht="39.75" customHeight="1">
      <c r="A17" s="67">
        <v>13</v>
      </c>
      <c r="B17" s="3" t="s">
        <v>51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69">
        <f t="shared" si="0"/>
        <v>0</v>
      </c>
      <c r="AN17" s="69">
        <f t="shared" si="0"/>
        <v>0</v>
      </c>
    </row>
    <row r="18" spans="1:40" ht="39.75" customHeight="1">
      <c r="A18" s="67">
        <v>14</v>
      </c>
      <c r="B18" s="3" t="s">
        <v>57</v>
      </c>
      <c r="C18" s="70">
        <v>0</v>
      </c>
      <c r="D18" s="70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69">
        <f t="shared" si="0"/>
        <v>0</v>
      </c>
      <c r="AN18" s="69">
        <f t="shared" si="0"/>
        <v>0</v>
      </c>
    </row>
    <row r="19" spans="1:40" ht="15">
      <c r="A19" s="16"/>
      <c r="B19" s="38" t="s">
        <v>27</v>
      </c>
      <c r="C19" s="2">
        <f aca="true" t="shared" si="1" ref="C19:AN19">SUM(C5:C18)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  <c r="H19" s="2">
        <f t="shared" si="1"/>
        <v>0</v>
      </c>
      <c r="I19" s="2">
        <f t="shared" si="1"/>
        <v>44073.95</v>
      </c>
      <c r="J19" s="2">
        <f t="shared" si="1"/>
        <v>44073.95</v>
      </c>
      <c r="K19" s="2">
        <f t="shared" si="1"/>
        <v>0</v>
      </c>
      <c r="L19" s="2">
        <f t="shared" si="1"/>
        <v>0</v>
      </c>
      <c r="M19" s="2">
        <f t="shared" si="1"/>
        <v>0</v>
      </c>
      <c r="N19" s="2">
        <f t="shared" si="1"/>
        <v>0</v>
      </c>
      <c r="O19" s="2">
        <f t="shared" si="1"/>
        <v>0</v>
      </c>
      <c r="P19" s="2">
        <f t="shared" si="1"/>
        <v>0</v>
      </c>
      <c r="Q19" s="2">
        <f t="shared" si="1"/>
        <v>0</v>
      </c>
      <c r="R19" s="2">
        <f t="shared" si="1"/>
        <v>0</v>
      </c>
      <c r="S19" s="2">
        <f t="shared" si="1"/>
        <v>0</v>
      </c>
      <c r="T19" s="2">
        <f t="shared" si="1"/>
        <v>0</v>
      </c>
      <c r="U19" s="2">
        <f t="shared" si="1"/>
        <v>0</v>
      </c>
      <c r="V19" s="2">
        <f t="shared" si="1"/>
        <v>0</v>
      </c>
      <c r="W19" s="2">
        <f t="shared" si="1"/>
        <v>0</v>
      </c>
      <c r="X19" s="2">
        <f t="shared" si="1"/>
        <v>0</v>
      </c>
      <c r="Y19" s="2">
        <f t="shared" si="1"/>
        <v>0</v>
      </c>
      <c r="Z19" s="2">
        <f t="shared" si="1"/>
        <v>0</v>
      </c>
      <c r="AA19" s="2">
        <f t="shared" si="1"/>
        <v>0</v>
      </c>
      <c r="AB19" s="2">
        <f t="shared" si="1"/>
        <v>0</v>
      </c>
      <c r="AC19" s="2">
        <f t="shared" si="1"/>
        <v>0</v>
      </c>
      <c r="AD19" s="2">
        <f t="shared" si="1"/>
        <v>0</v>
      </c>
      <c r="AE19" s="2">
        <f t="shared" si="1"/>
        <v>0</v>
      </c>
      <c r="AF19" s="2">
        <f t="shared" si="1"/>
        <v>0</v>
      </c>
      <c r="AG19" s="2">
        <f t="shared" si="1"/>
        <v>0</v>
      </c>
      <c r="AH19" s="2">
        <f t="shared" si="1"/>
        <v>0</v>
      </c>
      <c r="AI19" s="2">
        <f t="shared" si="1"/>
        <v>0</v>
      </c>
      <c r="AJ19" s="2">
        <f t="shared" si="1"/>
        <v>0</v>
      </c>
      <c r="AK19" s="2">
        <f t="shared" si="1"/>
        <v>0</v>
      </c>
      <c r="AL19" s="2">
        <f t="shared" si="1"/>
        <v>0</v>
      </c>
      <c r="AM19" s="2">
        <f t="shared" si="1"/>
        <v>44073.95</v>
      </c>
      <c r="AN19" s="2">
        <f t="shared" si="1"/>
        <v>44073.95</v>
      </c>
    </row>
    <row r="20" spans="2:40" ht="15">
      <c r="B20" s="42" t="s">
        <v>32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2:14" ht="15" customHeight="1">
      <c r="B21" s="86" t="s">
        <v>72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</row>
    <row r="22" spans="2:40" ht="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AM22" s="61"/>
      <c r="AN22" s="61"/>
    </row>
    <row r="23" spans="2:39" ht="15">
      <c r="B23" s="43" t="s">
        <v>33</v>
      </c>
      <c r="AM23" s="34"/>
    </row>
    <row r="24" ht="15">
      <c r="B24" s="43" t="s">
        <v>34</v>
      </c>
    </row>
    <row r="27" spans="3:40" ht="15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3:40" ht="15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3:40" ht="15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3:40" ht="15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3:40" ht="15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3:40" ht="15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3:40" ht="15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3:40" ht="15"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3:40" ht="15"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3:40" ht="15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3:40" ht="15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3:40" ht="15"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3:40" ht="1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3:40" ht="15"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3:40" ht="15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3:40" ht="15"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3:40" ht="15"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3:40" ht="1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3:40" ht="15"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3:40" ht="15"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3:40" ht="15"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3:40" ht="15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3:40" ht="15"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3:40" ht="15"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3:40" ht="15"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3:40" ht="15"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3:40" ht="15"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3:40" ht="15"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3:40" ht="15"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3:40" ht="15"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3:40" ht="15"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3:40" ht="15"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3:40" ht="15"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3:40" ht="15"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3:40" ht="15"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3:40" ht="15"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3:40" ht="1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3:40" ht="15"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3:40" ht="15"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3:40" ht="1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</sheetData>
  <sheetProtection/>
  <mergeCells count="22">
    <mergeCell ref="B21:N22"/>
    <mergeCell ref="AG3:AH3"/>
    <mergeCell ref="A3:A4"/>
    <mergeCell ref="B3:B4"/>
    <mergeCell ref="C3:D3"/>
    <mergeCell ref="M3:N3"/>
    <mergeCell ref="E3:F3"/>
    <mergeCell ref="G3:H3"/>
    <mergeCell ref="AI3:AJ3"/>
    <mergeCell ref="I3:J3"/>
    <mergeCell ref="K3:L3"/>
    <mergeCell ref="AM3:AN3"/>
    <mergeCell ref="U3:V3"/>
    <mergeCell ref="W3:X3"/>
    <mergeCell ref="Y3:Z3"/>
    <mergeCell ref="AA3:AB3"/>
    <mergeCell ref="AC3:AD3"/>
    <mergeCell ref="AE3:AF3"/>
    <mergeCell ref="AK3:AL3"/>
    <mergeCell ref="Q3:R3"/>
    <mergeCell ref="S3:T3"/>
    <mergeCell ref="O3:P3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Khatuna Maglakelidze</cp:lastModifiedBy>
  <cp:lastPrinted>2010-06-15T13:01:33Z</cp:lastPrinted>
  <dcterms:created xsi:type="dcterms:W3CDTF">1996-10-14T23:33:28Z</dcterms:created>
  <dcterms:modified xsi:type="dcterms:W3CDTF">2012-05-17T06:19:15Z</dcterms:modified>
  <cp:category/>
  <cp:version/>
  <cp:contentType/>
  <cp:contentStatus/>
</cp:coreProperties>
</file>