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40" windowWidth="15135" windowHeight="9180" tabRatio="915" activeTab="2"/>
  </bookViews>
  <sheets>
    <sheet name="Number of Policies" sheetId="17" r:id="rId1"/>
    <sheet name="Transport means" sheetId="19" r:id="rId2"/>
    <sheet name="Wr. Prem. &amp; Outw. Re Prem." sheetId="4" r:id="rId3"/>
    <sheet name="Earned Premiums" sheetId="14" r:id="rId4"/>
    <sheet name="Claims Paid" sheetId="5" r:id="rId5"/>
    <sheet name="Structure of Insurance Market" sheetId="8" r:id="rId6"/>
    <sheet name="Accept. Re Prem. &amp; Retrocession" sheetId="13" r:id="rId7"/>
    <sheet name="Accept. Re. Earned Premiums" sheetId="15" r:id="rId8"/>
    <sheet name="Re. Claims Paid" sheetId="12" r:id="rId9"/>
    <sheet name="Structure of Insurance Marke re" sheetId="11" r:id="rId10"/>
  </sheets>
  <definedNames>
    <definedName name="_xlnm._FilterDatabase" localSheetId="2" hidden="1">'Wr. Prem. &amp; Outw. Re Prem.'!$A$4:$AN$4</definedName>
  </definedNames>
  <calcPr calcId="145621"/>
</workbook>
</file>

<file path=xl/calcChain.xml><?xml version="1.0" encoding="utf-8"?>
<calcChain xmlns="http://schemas.openxmlformats.org/spreadsheetml/2006/main">
  <c r="C24" i="11" l="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AM19" i="13"/>
  <c r="AN19" i="13"/>
  <c r="AL20" i="15"/>
  <c r="AK20" i="15"/>
  <c r="AJ20" i="15"/>
  <c r="AI20" i="15"/>
  <c r="AH20" i="15"/>
  <c r="AG20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AM19" i="15"/>
  <c r="AN19" i="15"/>
  <c r="AM19" i="12"/>
  <c r="AN19" i="12"/>
  <c r="AL20" i="12"/>
  <c r="AK20" i="12"/>
  <c r="AJ20" i="12"/>
  <c r="AI20" i="12"/>
  <c r="AH20" i="12"/>
  <c r="AG20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AM19" i="5"/>
  <c r="AN19" i="5"/>
  <c r="AN20" i="5" s="1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M20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AM19" i="14"/>
  <c r="AN19" i="14"/>
  <c r="AN20" i="14"/>
  <c r="AM19" i="4"/>
  <c r="AN19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AN18" i="12" l="1"/>
  <c r="AM18" i="12"/>
  <c r="AN17" i="12"/>
  <c r="AM17" i="12"/>
  <c r="AN16" i="12"/>
  <c r="AM16" i="12"/>
  <c r="AN15" i="12"/>
  <c r="AM15" i="12"/>
  <c r="AN14" i="12"/>
  <c r="AM14" i="12"/>
  <c r="AN13" i="12"/>
  <c r="AM13" i="12"/>
  <c r="AN12" i="12"/>
  <c r="AM12" i="12"/>
  <c r="AN11" i="12"/>
  <c r="AM11" i="12"/>
  <c r="AN10" i="12"/>
  <c r="AM10" i="12"/>
  <c r="AN9" i="12"/>
  <c r="AM9" i="12"/>
  <c r="AN8" i="12"/>
  <c r="AM8" i="12"/>
  <c r="AN7" i="12"/>
  <c r="AM7" i="12"/>
  <c r="AN6" i="12"/>
  <c r="AM6" i="12"/>
  <c r="AN5" i="12"/>
  <c r="AN20" i="12" s="1"/>
  <c r="AM5" i="12"/>
  <c r="AM20" i="12" s="1"/>
  <c r="AN18" i="15"/>
  <c r="AM18" i="15"/>
  <c r="AN17" i="15"/>
  <c r="AM17" i="15"/>
  <c r="AN16" i="15"/>
  <c r="AM16" i="15"/>
  <c r="AN15" i="15"/>
  <c r="AM15" i="15"/>
  <c r="AN14" i="15"/>
  <c r="AM14" i="15"/>
  <c r="AN13" i="15"/>
  <c r="AM13" i="15"/>
  <c r="AN12" i="15"/>
  <c r="AM12" i="15"/>
  <c r="AN11" i="15"/>
  <c r="AM11" i="15"/>
  <c r="AN10" i="15"/>
  <c r="AM10" i="15"/>
  <c r="AN9" i="15"/>
  <c r="AM9" i="15"/>
  <c r="AN8" i="15"/>
  <c r="AM8" i="15"/>
  <c r="AN7" i="15"/>
  <c r="AM7" i="15"/>
  <c r="AN6" i="15"/>
  <c r="AM6" i="15"/>
  <c r="AN5" i="15"/>
  <c r="AN20" i="15" s="1"/>
  <c r="AM5" i="15"/>
  <c r="AM20" i="15" s="1"/>
  <c r="AN18" i="13"/>
  <c r="AM18" i="13"/>
  <c r="AN17" i="13"/>
  <c r="AM17" i="13"/>
  <c r="AN16" i="13"/>
  <c r="AM16" i="13"/>
  <c r="AN15" i="13"/>
  <c r="AM15" i="13"/>
  <c r="AN14" i="13"/>
  <c r="AM14" i="13"/>
  <c r="AN13" i="13"/>
  <c r="AM13" i="13"/>
  <c r="AN12" i="13"/>
  <c r="AM12" i="13"/>
  <c r="AN11" i="13"/>
  <c r="AM11" i="13"/>
  <c r="AN10" i="13"/>
  <c r="AM10" i="13"/>
  <c r="AN9" i="13"/>
  <c r="AM9" i="13"/>
  <c r="AN8" i="13"/>
  <c r="AM8" i="13"/>
  <c r="AN7" i="13"/>
  <c r="AM7" i="13"/>
  <c r="AN6" i="13"/>
  <c r="AM6" i="13"/>
  <c r="AN5" i="13"/>
  <c r="AN20" i="13" s="1"/>
  <c r="AM5" i="13"/>
  <c r="AM20" i="13" s="1"/>
  <c r="AN18" i="5"/>
  <c r="AM18" i="5"/>
  <c r="AN17" i="5"/>
  <c r="AM17" i="5"/>
  <c r="AN16" i="5"/>
  <c r="AM16" i="5"/>
  <c r="AN15" i="5"/>
  <c r="AM15" i="5"/>
  <c r="AN14" i="5"/>
  <c r="AM14" i="5"/>
  <c r="AN13" i="5"/>
  <c r="AM13" i="5"/>
  <c r="AN12" i="5"/>
  <c r="AM12" i="5"/>
  <c r="AN11" i="5"/>
  <c r="AM11" i="5"/>
  <c r="AN10" i="5"/>
  <c r="AM10" i="5"/>
  <c r="AN9" i="5"/>
  <c r="AM9" i="5"/>
  <c r="AN8" i="5"/>
  <c r="AM8" i="5"/>
  <c r="AN7" i="5"/>
  <c r="AM7" i="5"/>
  <c r="AN6" i="5"/>
  <c r="AM6" i="5"/>
  <c r="AN5" i="5"/>
  <c r="AM5" i="5"/>
  <c r="AN18" i="14"/>
  <c r="AM18" i="14"/>
  <c r="AN17" i="14"/>
  <c r="AM17" i="14"/>
  <c r="AN16" i="14"/>
  <c r="AM16" i="14"/>
  <c r="AN15" i="14"/>
  <c r="AM15" i="14"/>
  <c r="AN14" i="14"/>
  <c r="AM14" i="14"/>
  <c r="AN13" i="14"/>
  <c r="AM13" i="14"/>
  <c r="AN12" i="14"/>
  <c r="AM12" i="14"/>
  <c r="AN11" i="14"/>
  <c r="AM11" i="14"/>
  <c r="AN10" i="14"/>
  <c r="AM10" i="14"/>
  <c r="AN9" i="14"/>
  <c r="AM9" i="14"/>
  <c r="AN8" i="14"/>
  <c r="AM8" i="14"/>
  <c r="AN7" i="14"/>
  <c r="AM7" i="14"/>
  <c r="AN6" i="14"/>
  <c r="AM6" i="14"/>
  <c r="AN5" i="14"/>
  <c r="AM5" i="14"/>
  <c r="AN18" i="4"/>
  <c r="AM18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5" i="4"/>
  <c r="AN20" i="4" s="1"/>
  <c r="AM5" i="4"/>
  <c r="AM20" i="4" s="1"/>
  <c r="C25" i="11" l="1"/>
  <c r="D7" i="11" s="1"/>
  <c r="C23" i="8"/>
  <c r="D5" i="8" s="1"/>
  <c r="D19" i="11" l="1"/>
  <c r="D15" i="11"/>
  <c r="D11" i="11"/>
  <c r="D22" i="8"/>
  <c r="D20" i="11"/>
  <c r="D17" i="11"/>
  <c r="D13" i="11"/>
  <c r="D9" i="11"/>
  <c r="D20" i="8"/>
  <c r="D18" i="11"/>
  <c r="D16" i="11"/>
  <c r="D14" i="11"/>
  <c r="D12" i="11"/>
  <c r="D10" i="11"/>
  <c r="D8" i="11"/>
  <c r="D23" i="11"/>
  <c r="D21" i="11"/>
  <c r="D22" i="11"/>
  <c r="D24" i="11"/>
  <c r="D18" i="8"/>
  <c r="D16" i="8"/>
  <c r="D14" i="8"/>
  <c r="D12" i="8"/>
  <c r="D10" i="8"/>
  <c r="D8" i="8"/>
  <c r="D6" i="8"/>
  <c r="D21" i="8"/>
  <c r="D19" i="8"/>
  <c r="D17" i="8"/>
  <c r="D15" i="8"/>
  <c r="D13" i="8"/>
  <c r="D11" i="8"/>
  <c r="D9" i="8"/>
  <c r="D7" i="8"/>
  <c r="D25" i="11" l="1"/>
  <c r="D23" i="8"/>
</calcChain>
</file>

<file path=xl/sharedStrings.xml><?xml version="1.0" encoding="utf-8"?>
<sst xmlns="http://schemas.openxmlformats.org/spreadsheetml/2006/main" count="594" uniqueCount="74">
  <si>
    <t>#</t>
  </si>
  <si>
    <t>Life</t>
  </si>
  <si>
    <t>Personal Accident</t>
  </si>
  <si>
    <t>Medical (Health)</t>
  </si>
  <si>
    <t>Road Transport Means</t>
  </si>
  <si>
    <t>Motor Third Party Liability</t>
  </si>
  <si>
    <t>Railway Transport Means</t>
  </si>
  <si>
    <t>Cargo</t>
  </si>
  <si>
    <t>Property</t>
  </si>
  <si>
    <t>Financial Risks</t>
  </si>
  <si>
    <t>Suretyships</t>
  </si>
  <si>
    <t>Credit</t>
  </si>
  <si>
    <t>Third Party Liability</t>
  </si>
  <si>
    <t>Legal Expenses</t>
  </si>
  <si>
    <t>Information on Number of Policies  - (Direct Insurance Business)</t>
  </si>
  <si>
    <t>Travel</t>
  </si>
  <si>
    <t>Aviation Third Party Liability</t>
  </si>
  <si>
    <t>Marine Third Party Liability</t>
  </si>
  <si>
    <t>Motor Third Party Liability (Voluntary)</t>
  </si>
  <si>
    <t>Aviation Transport Means (Hull)</t>
  </si>
  <si>
    <r>
      <t>Marine Transport Means (Hull</t>
    </r>
    <r>
      <rPr>
        <sz val="10"/>
        <rFont val="AcadNusx"/>
      </rPr>
      <t>)</t>
    </r>
  </si>
  <si>
    <t>Marine Transport Means (Hull)</t>
  </si>
  <si>
    <t>№</t>
  </si>
  <si>
    <t>Company Name</t>
  </si>
  <si>
    <t>Total</t>
  </si>
  <si>
    <t>Written Premium</t>
  </si>
  <si>
    <t>Outward Reinsurance</t>
  </si>
  <si>
    <t>Earned Premiums (gross)*</t>
  </si>
  <si>
    <t>Earned Premiums (net)**</t>
  </si>
  <si>
    <t>Note:</t>
  </si>
  <si>
    <r>
      <rPr>
        <b/>
        <sz val="10"/>
        <rFont val="Sylfaen"/>
        <family val="1"/>
      </rPr>
      <t>*</t>
    </r>
    <r>
      <rPr>
        <sz val="10"/>
        <rFont val="Sylfaen"/>
        <family val="1"/>
      </rPr>
      <t>term</t>
    </r>
    <r>
      <rPr>
        <b/>
        <sz val="10"/>
        <rFont val="Sylfaen"/>
        <family val="1"/>
      </rPr>
      <t xml:space="preserve"> Gross </t>
    </r>
    <r>
      <rPr>
        <sz val="10"/>
        <rFont val="Sylfaen"/>
        <family val="1"/>
      </rPr>
      <t xml:space="preserve">means Earned Premiums including Reinsurers Share </t>
    </r>
    <r>
      <rPr>
        <b/>
        <sz val="10"/>
        <rFont val="AcadNusx"/>
      </rPr>
      <t/>
    </r>
  </si>
  <si>
    <r>
      <t xml:space="preserve">**term </t>
    </r>
    <r>
      <rPr>
        <b/>
        <sz val="10"/>
        <rFont val="Sylfaen"/>
        <family val="1"/>
      </rPr>
      <t>Net</t>
    </r>
    <r>
      <rPr>
        <sz val="10"/>
        <rFont val="Sylfaen"/>
        <family val="1"/>
      </rPr>
      <t xml:space="preserve"> means Earned Premiums after the deduction of Reinsurers' Share</t>
    </r>
  </si>
  <si>
    <t>Claims Paid (gross)*</t>
  </si>
  <si>
    <t>Claims Paid (net)**</t>
  </si>
  <si>
    <t>Class of Insurance</t>
  </si>
  <si>
    <t>Market Share</t>
  </si>
  <si>
    <t xml:space="preserve">Number of Transport Means Insured during the reporting period </t>
  </si>
  <si>
    <t xml:space="preserve">“Insurance Company Aldagi BCI” JSC </t>
  </si>
  <si>
    <t>International Insurance Company “Imedi-L International” JSC</t>
  </si>
  <si>
    <t>“Insurance Company GPI Holding” JSC</t>
  </si>
  <si>
    <t>Insurance Company  "IC Group” LTD</t>
  </si>
  <si>
    <t>International Insurance Company "Irao" LTD</t>
  </si>
  <si>
    <t>“Insurance company Cartu” LTD</t>
  </si>
  <si>
    <t>“Insurance company Alpha” LTD</t>
  </si>
  <si>
    <t>Medical Insurance Group “Archimedes Global Georgia” JSC</t>
  </si>
  <si>
    <t>Insurance Company  “Tao” LTD</t>
  </si>
  <si>
    <t>“Standard Insurance Georgia” JSC</t>
  </si>
  <si>
    <t>Insurance Company Chartis Europe (Georgian branch) LTD</t>
  </si>
  <si>
    <t>Insurance company  “Ardi Group” LTD</t>
  </si>
  <si>
    <t>Number of policies issued from the beginning of the year</t>
  </si>
  <si>
    <t>Number of policies in force at the end of the reporting period</t>
  </si>
  <si>
    <r>
      <rPr>
        <b/>
        <sz val="10"/>
        <rFont val="Sylfaen"/>
        <family val="1"/>
      </rPr>
      <t>*</t>
    </r>
    <r>
      <rPr>
        <sz val="10"/>
        <rFont val="Sylfaen"/>
        <family val="1"/>
      </rPr>
      <t>term</t>
    </r>
    <r>
      <rPr>
        <b/>
        <sz val="10"/>
        <rFont val="Sylfaen"/>
        <family val="1"/>
      </rPr>
      <t xml:space="preserve"> Gross </t>
    </r>
    <r>
      <rPr>
        <sz val="10"/>
        <rFont val="Sylfaen"/>
        <family val="1"/>
      </rPr>
      <t xml:space="preserve">means Earned Premiums including Reinsurers' Share </t>
    </r>
    <r>
      <rPr>
        <b/>
        <sz val="10"/>
        <rFont val="AcadNusx"/>
      </rPr>
      <t/>
    </r>
  </si>
  <si>
    <t>*As information is being specified  in several companies, minor change of data is possible.</t>
  </si>
  <si>
    <t>Insurance Company "Unison" LTD</t>
  </si>
  <si>
    <t>“PSP Insurance” LTD</t>
  </si>
  <si>
    <t>Other Road Transport Means</t>
  </si>
  <si>
    <t>Road Transport Means (Casco)</t>
  </si>
  <si>
    <t>Reporting period: 1 January 2012 - 30 September 2012</t>
  </si>
  <si>
    <t>Reporting date: 30 September 2012</t>
  </si>
  <si>
    <t xml:space="preserve">Branch Office of Chartis Sigorta A.S. in Georgia JSC </t>
  </si>
  <si>
    <t xml:space="preserve">Structure of Insurance Market by Classes of Insurance by 30.09.2012  - (Direct Insurance Business)        </t>
  </si>
  <si>
    <t>Claims Paid  (01/01/12-30/09/12) - (Direct Insurance Business)</t>
  </si>
  <si>
    <t>Claims paid represent amount of  claims indemnified by insurers during the reporting period (01/01/12-30/09/12)) despite the fact claim occurred during or before the period.</t>
  </si>
  <si>
    <t>Earned Premiums (01/01/12-30/09/12) - (Direct Insurance Business)</t>
  </si>
  <si>
    <t>Earned premium corresponds to the income received by the Insurers from the direct insurance during the reporting period (01/01/12-30/09/12), despite the fact whether premium is paid or not to the Insurer.</t>
  </si>
  <si>
    <t>Written Premiums and Outward Reinsurance Premiums (01/01/12-30/09/12) - (Direct Insurance Business)</t>
  </si>
  <si>
    <t>Written premium includes insurance premium, which belongs to direct insurance contracts (including long-term contracts) validated during the reporting period (01/01/12-30/09/12)despite the fact whether premium is paid or not to the Insurer.</t>
  </si>
  <si>
    <t xml:space="preserve"> Written Premiums and Retrocession Premiums (01/01/12-30/09/12) - (Accepted Reinsurance)</t>
  </si>
  <si>
    <t>Written premium includes insurance premium, which belongs to accepted reinsurance contracts (including long-term contracts) validated during the reporting period (01/01/12-30/09/12) despite the fact whether premium is paid or not to the Insurer.</t>
  </si>
  <si>
    <t>Earned Premiums (01/01/12-30/09/12) -  (Accepted Reinsurance)</t>
  </si>
  <si>
    <t>Earned premium corresponds to the income received by the Insurers from the accepted reinsurance during the accounting period (01/01/12-30/09/12), despite the fact whether premium is paid or not to the Insurer.</t>
  </si>
  <si>
    <t>Claims Paid  (01/01/12-30/09/12) - (Accepted Reinsurance)</t>
  </si>
  <si>
    <t>Claims paid represent amount of  claims indemnified by insurers during the reporting period (01/01/12-30/09/12) despite the fact claim occurred during or before the period.</t>
  </si>
  <si>
    <t>Structure of Insurance Market by Classes of Insurance by 30.09.2012  - (Accepted Reinsurance)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</si>
</sst>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_-;\-* #,##0_-;_-* &quot;-&quot;??_-;_-@_-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cadNusx"/>
    </font>
    <font>
      <b/>
      <sz val="10"/>
      <name val="AcadNusx"/>
    </font>
    <font>
      <sz val="8"/>
      <name val="Arial"/>
      <family val="2"/>
    </font>
    <font>
      <sz val="10"/>
      <color indexed="18"/>
      <name val="Sylfaen"/>
      <family val="1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color indexed="30"/>
      <name val="Sylfaen"/>
      <family val="1"/>
    </font>
    <font>
      <sz val="11"/>
      <name val="Sylfaen"/>
      <family val="1"/>
    </font>
    <font>
      <sz val="12"/>
      <name val="Sylfaen"/>
      <family val="1"/>
    </font>
    <font>
      <sz val="10"/>
      <name val="Times New Roman"/>
      <family val="1"/>
      <charset val="204"/>
    </font>
    <font>
      <sz val="9"/>
      <name val="Sylfaen"/>
      <family val="1"/>
    </font>
    <font>
      <b/>
      <sz val="12"/>
      <name val="Sylfaen"/>
      <family val="1"/>
    </font>
    <font>
      <sz val="10"/>
      <color indexed="10"/>
      <name val="Sylfaen"/>
      <family val="1"/>
    </font>
    <font>
      <sz val="10"/>
      <name val="Calibri"/>
      <family val="2"/>
    </font>
    <font>
      <sz val="9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Sylfaen"/>
      <family val="1"/>
    </font>
    <font>
      <b/>
      <sz val="10"/>
      <color indexed="18"/>
      <name val="AcadNusx"/>
    </font>
    <font>
      <sz val="10"/>
      <color rgb="FFFF0000"/>
      <name val="Sylfaen"/>
      <family val="1"/>
    </font>
    <font>
      <b/>
      <sz val="10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5" fillId="2" borderId="1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Border="1" applyAlignment="1">
      <alignment vertical="center"/>
    </xf>
    <xf numFmtId="3" fontId="7" fillId="0" borderId="2" xfId="0" applyNumberFormat="1" applyFont="1" applyFill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center"/>
    </xf>
    <xf numFmtId="10" fontId="11" fillId="0" borderId="2" xfId="5" applyNumberFormat="1" applyFont="1" applyBorder="1" applyAlignment="1">
      <alignment horizontal="center"/>
    </xf>
    <xf numFmtId="3" fontId="10" fillId="2" borderId="2" xfId="1" applyNumberFormat="1" applyFont="1" applyFill="1" applyBorder="1" applyAlignment="1">
      <alignment horizontal="center" vertical="center" wrapText="1"/>
    </xf>
    <xf numFmtId="9" fontId="10" fillId="2" borderId="2" xfId="5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/>
    <xf numFmtId="3" fontId="8" fillId="0" borderId="2" xfId="0" applyNumberFormat="1" applyFont="1" applyFill="1" applyBorder="1" applyAlignment="1">
      <alignment horizontal="center" vertical="center"/>
    </xf>
    <xf numFmtId="3" fontId="9" fillId="0" borderId="0" xfId="0" applyNumberFormat="1" applyFont="1"/>
    <xf numFmtId="0" fontId="9" fillId="0" borderId="3" xfId="0" applyFont="1" applyBorder="1" applyAlignment="1">
      <alignment vertical="center"/>
    </xf>
    <xf numFmtId="0" fontId="9" fillId="0" borderId="0" xfId="0" applyFont="1" applyAlignment="1"/>
    <xf numFmtId="3" fontId="11" fillId="0" borderId="2" xfId="0" applyNumberFormat="1" applyFont="1" applyBorder="1" applyAlignment="1">
      <alignment horizontal="center" vertical="center"/>
    </xf>
    <xf numFmtId="10" fontId="11" fillId="0" borderId="2" xfId="5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0" applyFont="1"/>
    <xf numFmtId="0" fontId="15" fillId="2" borderId="4" xfId="0" applyFont="1" applyFill="1" applyBorder="1" applyAlignment="1" applyProtection="1">
      <alignment horizontal="center" vertical="top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16" fillId="0" borderId="0" xfId="0" applyFont="1" applyAlignment="1">
      <alignment horizontal="left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3" fontId="8" fillId="0" borderId="2" xfId="0" applyNumberFormat="1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0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vertical="center"/>
    </xf>
    <xf numFmtId="0" fontId="19" fillId="2" borderId="4" xfId="0" applyFont="1" applyFill="1" applyBorder="1" applyAlignment="1" applyProtection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2" borderId="4" xfId="3" applyFont="1" applyFill="1" applyBorder="1" applyAlignment="1">
      <alignment horizontal="center" vertical="top" wrapText="1"/>
    </xf>
    <xf numFmtId="3" fontId="17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4" applyFont="1"/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2" fontId="10" fillId="0" borderId="0" xfId="0" applyNumberFormat="1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2" borderId="2" xfId="0" applyFont="1" applyFill="1" applyBorder="1"/>
    <xf numFmtId="0" fontId="21" fillId="2" borderId="2" xfId="0" applyFont="1" applyFill="1" applyBorder="1" applyAlignment="1">
      <alignment horizontal="center" vertical="center"/>
    </xf>
    <xf numFmtId="0" fontId="22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9" fillId="0" borderId="0" xfId="0" applyFont="1" applyProtection="1"/>
    <xf numFmtId="0" fontId="9" fillId="0" borderId="0" xfId="0" applyFont="1" applyAlignment="1" applyProtection="1">
      <alignment wrapText="1"/>
    </xf>
    <xf numFmtId="164" fontId="9" fillId="0" borderId="0" xfId="0" applyNumberFormat="1" applyFont="1" applyAlignment="1">
      <alignment vertical="center"/>
    </xf>
    <xf numFmtId="0" fontId="23" fillId="2" borderId="2" xfId="0" applyFont="1" applyFill="1" applyBorder="1" applyAlignment="1">
      <alignment horizontal="center" vertical="center"/>
    </xf>
    <xf numFmtId="0" fontId="12" fillId="0" borderId="0" xfId="0" applyFont="1"/>
    <xf numFmtId="0" fontId="1" fillId="0" borderId="0" xfId="0" applyFont="1"/>
    <xf numFmtId="3" fontId="26" fillId="0" borderId="0" xfId="0" applyNumberFormat="1" applyFont="1" applyAlignment="1">
      <alignment horizontal="center"/>
    </xf>
    <xf numFmtId="3" fontId="8" fillId="0" borderId="2" xfId="0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 applyProtection="1">
      <alignment horizontal="center" vertical="center" wrapText="1"/>
      <protection locked="0"/>
    </xf>
    <xf numFmtId="3" fontId="7" fillId="0" borderId="2" xfId="0" applyNumberFormat="1" applyFont="1" applyBorder="1" applyAlignment="1" applyProtection="1">
      <alignment horizontal="center" vertical="center" wrapText="1"/>
      <protection locked="0"/>
    </xf>
    <xf numFmtId="3" fontId="24" fillId="0" borderId="2" xfId="0" applyNumberFormat="1" applyFont="1" applyBorder="1" applyAlignment="1" applyProtection="1">
      <alignment vertical="center"/>
      <protection locked="0"/>
    </xf>
    <xf numFmtId="3" fontId="7" fillId="0" borderId="2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14" fillId="2" borderId="5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center" vertical="center" wrapText="1"/>
    </xf>
    <xf numFmtId="0" fontId="14" fillId="2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left" vertical="center" wrapText="1"/>
    </xf>
    <xf numFmtId="2" fontId="16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6">
    <cellStyle name="Comma 2" xfId="1"/>
    <cellStyle name="Comma 5" xfId="2"/>
    <cellStyle name="Normal" xfId="0" builtinId="0"/>
    <cellStyle name="Normal 2" xfId="3"/>
    <cellStyle name="Normal_dazgveva" xfId="4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2"/>
  <sheetViews>
    <sheetView zoomScaleNormal="100" workbookViewId="0">
      <selection activeCell="A9" sqref="A9"/>
    </sheetView>
  </sheetViews>
  <sheetFormatPr defaultRowHeight="15" x14ac:dyDescent="0.3"/>
  <cols>
    <col min="1" max="1" width="10.5703125" style="9" bestFit="1" customWidth="1"/>
    <col min="2" max="2" width="10.85546875" style="9" bestFit="1" customWidth="1"/>
    <col min="3" max="6" width="8.7109375" style="9" customWidth="1"/>
    <col min="7" max="8" width="11" style="9" customWidth="1"/>
    <col min="9" max="10" width="8.7109375" style="9" customWidth="1"/>
    <col min="11" max="11" width="9.5703125" style="9" customWidth="1"/>
    <col min="12" max="12" width="8.85546875" style="9" customWidth="1"/>
    <col min="13" max="32" width="8.7109375" style="9" customWidth="1"/>
    <col min="33" max="16384" width="9.140625" style="9"/>
  </cols>
  <sheetData>
    <row r="2" spans="1:36" ht="18" x14ac:dyDescent="0.35">
      <c r="A2" s="26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6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36" ht="58.5" customHeight="1" x14ac:dyDescent="0.3">
      <c r="A4" s="73" t="s">
        <v>1</v>
      </c>
      <c r="B4" s="73"/>
      <c r="C4" s="75" t="s">
        <v>15</v>
      </c>
      <c r="D4" s="76"/>
      <c r="E4" s="75" t="s">
        <v>2</v>
      </c>
      <c r="F4" s="76"/>
      <c r="G4" s="75" t="s">
        <v>3</v>
      </c>
      <c r="H4" s="76"/>
      <c r="I4" s="75" t="s">
        <v>4</v>
      </c>
      <c r="J4" s="76"/>
      <c r="K4" s="75" t="s">
        <v>5</v>
      </c>
      <c r="L4" s="76"/>
      <c r="M4" s="75" t="s">
        <v>6</v>
      </c>
      <c r="N4" s="76"/>
      <c r="O4" s="75" t="s">
        <v>19</v>
      </c>
      <c r="P4" s="76"/>
      <c r="Q4" s="75" t="s">
        <v>16</v>
      </c>
      <c r="R4" s="76"/>
      <c r="S4" s="75" t="s">
        <v>21</v>
      </c>
      <c r="T4" s="76"/>
      <c r="U4" s="75" t="s">
        <v>17</v>
      </c>
      <c r="V4" s="76"/>
      <c r="W4" s="75" t="s">
        <v>7</v>
      </c>
      <c r="X4" s="76"/>
      <c r="Y4" s="71" t="s">
        <v>8</v>
      </c>
      <c r="Z4" s="72"/>
      <c r="AA4" s="71" t="s">
        <v>9</v>
      </c>
      <c r="AB4" s="72"/>
      <c r="AC4" s="71" t="s">
        <v>10</v>
      </c>
      <c r="AD4" s="72"/>
      <c r="AE4" s="71" t="s">
        <v>11</v>
      </c>
      <c r="AF4" s="72"/>
      <c r="AG4" s="73" t="s">
        <v>12</v>
      </c>
      <c r="AH4" s="74"/>
      <c r="AI4" s="73" t="s">
        <v>13</v>
      </c>
      <c r="AJ4" s="74"/>
    </row>
    <row r="5" spans="1:36" ht="75.75" customHeight="1" x14ac:dyDescent="0.3">
      <c r="A5" s="22" t="s">
        <v>49</v>
      </c>
      <c r="B5" s="22" t="s">
        <v>50</v>
      </c>
      <c r="C5" s="22" t="s">
        <v>49</v>
      </c>
      <c r="D5" s="22" t="s">
        <v>50</v>
      </c>
      <c r="E5" s="22" t="s">
        <v>49</v>
      </c>
      <c r="F5" s="22" t="s">
        <v>50</v>
      </c>
      <c r="G5" s="22" t="s">
        <v>49</v>
      </c>
      <c r="H5" s="22" t="s">
        <v>50</v>
      </c>
      <c r="I5" s="22" t="s">
        <v>49</v>
      </c>
      <c r="J5" s="22" t="s">
        <v>50</v>
      </c>
      <c r="K5" s="22" t="s">
        <v>49</v>
      </c>
      <c r="L5" s="22" t="s">
        <v>50</v>
      </c>
      <c r="M5" s="22" t="s">
        <v>49</v>
      </c>
      <c r="N5" s="22" t="s">
        <v>50</v>
      </c>
      <c r="O5" s="22" t="s">
        <v>49</v>
      </c>
      <c r="P5" s="22" t="s">
        <v>50</v>
      </c>
      <c r="Q5" s="22" t="s">
        <v>49</v>
      </c>
      <c r="R5" s="22" t="s">
        <v>50</v>
      </c>
      <c r="S5" s="22" t="s">
        <v>49</v>
      </c>
      <c r="T5" s="22" t="s">
        <v>50</v>
      </c>
      <c r="U5" s="22" t="s">
        <v>49</v>
      </c>
      <c r="V5" s="22" t="s">
        <v>50</v>
      </c>
      <c r="W5" s="22" t="s">
        <v>49</v>
      </c>
      <c r="X5" s="22" t="s">
        <v>50</v>
      </c>
      <c r="Y5" s="22" t="s">
        <v>49</v>
      </c>
      <c r="Z5" s="22" t="s">
        <v>50</v>
      </c>
      <c r="AA5" s="22" t="s">
        <v>49</v>
      </c>
      <c r="AB5" s="22" t="s">
        <v>50</v>
      </c>
      <c r="AC5" s="22" t="s">
        <v>49</v>
      </c>
      <c r="AD5" s="22" t="s">
        <v>50</v>
      </c>
      <c r="AE5" s="22" t="s">
        <v>49</v>
      </c>
      <c r="AF5" s="22" t="s">
        <v>50</v>
      </c>
      <c r="AG5" s="22" t="s">
        <v>49</v>
      </c>
      <c r="AH5" s="22" t="s">
        <v>50</v>
      </c>
      <c r="AI5" s="22" t="s">
        <v>49</v>
      </c>
      <c r="AJ5" s="22" t="s">
        <v>50</v>
      </c>
    </row>
    <row r="6" spans="1:36" s="64" customFormat="1" ht="45" customHeight="1" x14ac:dyDescent="0.2">
      <c r="A6" s="66">
        <v>331051</v>
      </c>
      <c r="B6" s="66">
        <v>360404</v>
      </c>
      <c r="C6" s="66">
        <v>160771</v>
      </c>
      <c r="D6" s="66">
        <v>72844</v>
      </c>
      <c r="E6" s="66">
        <v>134840</v>
      </c>
      <c r="F6" s="66">
        <v>137257</v>
      </c>
      <c r="G6" s="66">
        <v>2098915</v>
      </c>
      <c r="H6" s="66">
        <v>2260775</v>
      </c>
      <c r="I6" s="66">
        <v>34021</v>
      </c>
      <c r="J6" s="66">
        <v>35179</v>
      </c>
      <c r="K6" s="66">
        <v>24082</v>
      </c>
      <c r="L6" s="66">
        <v>27322</v>
      </c>
      <c r="M6" s="66">
        <v>0</v>
      </c>
      <c r="N6" s="66">
        <v>0</v>
      </c>
      <c r="O6" s="66">
        <v>41</v>
      </c>
      <c r="P6" s="66">
        <v>33</v>
      </c>
      <c r="Q6" s="66">
        <v>32</v>
      </c>
      <c r="R6" s="66">
        <v>34</v>
      </c>
      <c r="S6" s="66">
        <v>24</v>
      </c>
      <c r="T6" s="66">
        <v>29</v>
      </c>
      <c r="U6" s="66">
        <v>0</v>
      </c>
      <c r="V6" s="66">
        <v>1</v>
      </c>
      <c r="W6" s="66">
        <v>15144</v>
      </c>
      <c r="X6" s="66">
        <v>3828</v>
      </c>
      <c r="Y6" s="66">
        <v>32326</v>
      </c>
      <c r="Z6" s="66">
        <v>37289</v>
      </c>
      <c r="AA6" s="66">
        <v>38</v>
      </c>
      <c r="AB6" s="66">
        <v>37</v>
      </c>
      <c r="AC6" s="66">
        <v>8536</v>
      </c>
      <c r="AD6" s="66">
        <v>3416</v>
      </c>
      <c r="AE6" s="66">
        <v>33196</v>
      </c>
      <c r="AF6" s="66">
        <v>32407</v>
      </c>
      <c r="AG6" s="66">
        <v>1771</v>
      </c>
      <c r="AH6" s="66">
        <v>1797</v>
      </c>
      <c r="AI6" s="66">
        <v>0</v>
      </c>
      <c r="AJ6" s="66">
        <v>0</v>
      </c>
    </row>
    <row r="7" spans="1:36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</row>
    <row r="8" spans="1:36" x14ac:dyDescent="0.3">
      <c r="A8" s="21" t="s">
        <v>57</v>
      </c>
      <c r="B8" s="21"/>
      <c r="C8" s="21"/>
      <c r="AE8" s="11"/>
      <c r="AF8" s="11"/>
    </row>
    <row r="9" spans="1:36" x14ac:dyDescent="0.3">
      <c r="A9" s="21" t="s">
        <v>58</v>
      </c>
      <c r="B9" s="21"/>
      <c r="C9" s="21"/>
      <c r="AE9" s="11"/>
    </row>
    <row r="10" spans="1:36" ht="15" customHeight="1" x14ac:dyDescent="0.3"/>
    <row r="11" spans="1:36" ht="15" customHeight="1" x14ac:dyDescent="0.3"/>
    <row r="12" spans="1:36" ht="15" customHeight="1" x14ac:dyDescent="0.3"/>
  </sheetData>
  <mergeCells count="18">
    <mergeCell ref="A4:B4"/>
    <mergeCell ref="C4:D4"/>
    <mergeCell ref="G4:H4"/>
    <mergeCell ref="I4:J4"/>
    <mergeCell ref="K4:L4"/>
    <mergeCell ref="E4:F4"/>
    <mergeCell ref="AA4:AB4"/>
    <mergeCell ref="AC4:AD4"/>
    <mergeCell ref="AG4:AH4"/>
    <mergeCell ref="AI4:AJ4"/>
    <mergeCell ref="M4:N4"/>
    <mergeCell ref="O4:P4"/>
    <mergeCell ref="Q4:R4"/>
    <mergeCell ref="S4:T4"/>
    <mergeCell ref="U4:V4"/>
    <mergeCell ref="AE4:AF4"/>
    <mergeCell ref="W4:X4"/>
    <mergeCell ref="Y4:Z4"/>
  </mergeCells>
  <phoneticPr fontId="6" type="noConversion"/>
  <pageMargins left="0" right="0" top="0.98425196850393704" bottom="0.98425196850393704" header="0.51181102362204722" footer="0.51181102362204722"/>
  <pageSetup scale="4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2:E28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5" sqref="A5"/>
    </sheetView>
  </sheetViews>
  <sheetFormatPr defaultRowHeight="15" x14ac:dyDescent="0.3"/>
  <cols>
    <col min="1" max="1" width="4.42578125" style="9" customWidth="1"/>
    <col min="2" max="2" width="56.28515625" style="9" customWidth="1"/>
    <col min="3" max="3" width="13" style="9" customWidth="1"/>
    <col min="4" max="4" width="9.42578125" style="9" bestFit="1" customWidth="1"/>
    <col min="5" max="16384" width="9.140625" style="9"/>
  </cols>
  <sheetData>
    <row r="2" spans="1:5" ht="12.75" customHeight="1" x14ac:dyDescent="0.3">
      <c r="A2" s="87" t="s">
        <v>73</v>
      </c>
      <c r="B2" s="87"/>
      <c r="C2" s="87"/>
      <c r="D2" s="87"/>
    </row>
    <row r="3" spans="1:5" ht="12.75" customHeight="1" x14ac:dyDescent="0.3">
      <c r="A3" s="87"/>
      <c r="B3" s="87"/>
      <c r="C3" s="87"/>
      <c r="D3" s="87"/>
      <c r="E3" s="53"/>
    </row>
    <row r="4" spans="1:5" ht="18" customHeight="1" x14ac:dyDescent="0.3">
      <c r="A4" s="87"/>
      <c r="B4" s="87"/>
      <c r="C4" s="87"/>
      <c r="D4" s="87"/>
      <c r="E4" s="53"/>
    </row>
    <row r="6" spans="1:5" ht="43.5" customHeight="1" x14ac:dyDescent="0.3">
      <c r="A6" s="1" t="s">
        <v>0</v>
      </c>
      <c r="B6" s="57" t="s">
        <v>34</v>
      </c>
      <c r="C6" s="57" t="s">
        <v>25</v>
      </c>
      <c r="D6" s="57" t="s">
        <v>35</v>
      </c>
    </row>
    <row r="7" spans="1:5" ht="27" customHeight="1" x14ac:dyDescent="0.3">
      <c r="A7" s="8">
        <v>1</v>
      </c>
      <c r="B7" s="54" t="s">
        <v>1</v>
      </c>
      <c r="C7" s="4">
        <f>HLOOKUP(B7,'Accept. Re Prem. &amp; Retrocession'!$C$3:$AN$20,18,)</f>
        <v>0</v>
      </c>
      <c r="D7" s="5">
        <f>C7/$C$25</f>
        <v>0</v>
      </c>
    </row>
    <row r="8" spans="1:5" ht="27" customHeight="1" x14ac:dyDescent="0.3">
      <c r="A8" s="8">
        <v>2</v>
      </c>
      <c r="B8" s="54" t="s">
        <v>15</v>
      </c>
      <c r="C8" s="4">
        <f>HLOOKUP(B8,'Accept. Re Prem. &amp; Retrocession'!$C$3:$AN$20,18,)</f>
        <v>628.5</v>
      </c>
      <c r="D8" s="5">
        <f t="shared" ref="D8:D21" si="0">C8/$C$25</f>
        <v>5.7203487197374377E-5</v>
      </c>
    </row>
    <row r="9" spans="1:5" ht="27" customHeight="1" x14ac:dyDescent="0.3">
      <c r="A9" s="8">
        <v>3</v>
      </c>
      <c r="B9" s="54" t="s">
        <v>2</v>
      </c>
      <c r="C9" s="4">
        <f>HLOOKUP(B9,'Accept. Re Prem. &amp; Retrocession'!$C$3:$AN$20,18,)</f>
        <v>375.5</v>
      </c>
      <c r="D9" s="5">
        <f t="shared" si="0"/>
        <v>3.4176466893578486E-5</v>
      </c>
    </row>
    <row r="10" spans="1:5" ht="27" customHeight="1" x14ac:dyDescent="0.3">
      <c r="A10" s="8">
        <v>4</v>
      </c>
      <c r="B10" s="54" t="s">
        <v>3</v>
      </c>
      <c r="C10" s="4">
        <f>HLOOKUP(B10,'Accept. Re Prem. &amp; Retrocession'!$C$3:$AN$20,18,)</f>
        <v>0</v>
      </c>
      <c r="D10" s="5">
        <f t="shared" si="0"/>
        <v>0</v>
      </c>
    </row>
    <row r="11" spans="1:5" ht="27" customHeight="1" x14ac:dyDescent="0.3">
      <c r="A11" s="8">
        <v>5</v>
      </c>
      <c r="B11" s="54" t="s">
        <v>4</v>
      </c>
      <c r="C11" s="4">
        <f>HLOOKUP(B11,'Accept. Re Prem. &amp; Retrocession'!$C$3:$AN$20,18,)</f>
        <v>12049.02</v>
      </c>
      <c r="D11" s="5">
        <f t="shared" si="0"/>
        <v>1.0966522852997739E-3</v>
      </c>
    </row>
    <row r="12" spans="1:5" ht="27" customHeight="1" x14ac:dyDescent="0.3">
      <c r="A12" s="8">
        <v>6</v>
      </c>
      <c r="B12" s="54" t="s">
        <v>5</v>
      </c>
      <c r="C12" s="4">
        <f>HLOOKUP(B12,'Accept. Re Prem. &amp; Retrocession'!$C$3:$AN$20,18,)</f>
        <v>1197.23</v>
      </c>
      <c r="D12" s="5">
        <f t="shared" si="0"/>
        <v>1.0896695461784014E-4</v>
      </c>
    </row>
    <row r="13" spans="1:5" ht="27" customHeight="1" x14ac:dyDescent="0.3">
      <c r="A13" s="8">
        <v>7</v>
      </c>
      <c r="B13" s="54" t="s">
        <v>6</v>
      </c>
      <c r="C13" s="4">
        <f>HLOOKUP(B13,'Accept. Re Prem. &amp; Retrocession'!$C$3:$AN$20,18,)</f>
        <v>0</v>
      </c>
      <c r="D13" s="5">
        <f t="shared" si="0"/>
        <v>0</v>
      </c>
    </row>
    <row r="14" spans="1:5" ht="27" customHeight="1" x14ac:dyDescent="0.3">
      <c r="A14" s="8">
        <v>8</v>
      </c>
      <c r="B14" s="54" t="s">
        <v>19</v>
      </c>
      <c r="C14" s="4">
        <f>HLOOKUP(B14,'Accept. Re Prem. &amp; Retrocession'!$C$3:$AN$20,18,)</f>
        <v>66016</v>
      </c>
      <c r="D14" s="5">
        <f t="shared" si="0"/>
        <v>6.0085050291517374E-3</v>
      </c>
    </row>
    <row r="15" spans="1:5" ht="27" customHeight="1" x14ac:dyDescent="0.3">
      <c r="A15" s="8">
        <v>9</v>
      </c>
      <c r="B15" s="54" t="s">
        <v>16</v>
      </c>
      <c r="C15" s="4">
        <f>HLOOKUP(B15,'Accept. Re Prem. &amp; Retrocession'!$C$3:$AN$20,18,)</f>
        <v>0</v>
      </c>
      <c r="D15" s="5">
        <f t="shared" si="0"/>
        <v>0</v>
      </c>
    </row>
    <row r="16" spans="1:5" ht="27" customHeight="1" x14ac:dyDescent="0.3">
      <c r="A16" s="8">
        <v>10</v>
      </c>
      <c r="B16" s="54" t="s">
        <v>21</v>
      </c>
      <c r="C16" s="4">
        <f>HLOOKUP(B16,'Accept. Re Prem. &amp; Retrocession'!$C$3:$AN$20,18,)</f>
        <v>0</v>
      </c>
      <c r="D16" s="5">
        <f t="shared" si="0"/>
        <v>0</v>
      </c>
    </row>
    <row r="17" spans="1:4" ht="27" customHeight="1" x14ac:dyDescent="0.3">
      <c r="A17" s="8">
        <v>11</v>
      </c>
      <c r="B17" s="54" t="s">
        <v>17</v>
      </c>
      <c r="C17" s="4">
        <f>HLOOKUP(B17,'Accept. Re Prem. &amp; Retrocession'!$C$3:$AN$20,18,)</f>
        <v>543232.28</v>
      </c>
      <c r="D17" s="5">
        <f t="shared" si="0"/>
        <v>4.9442769728210816E-2</v>
      </c>
    </row>
    <row r="18" spans="1:4" ht="27" customHeight="1" x14ac:dyDescent="0.3">
      <c r="A18" s="8">
        <v>12</v>
      </c>
      <c r="B18" s="54" t="s">
        <v>7</v>
      </c>
      <c r="C18" s="4">
        <f>HLOOKUP(B18,'Accept. Re Prem. &amp; Retrocession'!$C$3:$AN$20,18,)</f>
        <v>9197.7664239999995</v>
      </c>
      <c r="D18" s="5">
        <f t="shared" si="0"/>
        <v>8.3714290195660123E-4</v>
      </c>
    </row>
    <row r="19" spans="1:4" ht="27" customHeight="1" x14ac:dyDescent="0.3">
      <c r="A19" s="8">
        <v>13</v>
      </c>
      <c r="B19" s="54" t="s">
        <v>8</v>
      </c>
      <c r="C19" s="4">
        <f>HLOOKUP(B19,'Accept. Re Prem. &amp; Retrocession'!$C$3:$AN$20,18,)</f>
        <v>9758240.8765128087</v>
      </c>
      <c r="D19" s="5">
        <f t="shared" si="0"/>
        <v>0.8881549833707173</v>
      </c>
    </row>
    <row r="20" spans="1:4" ht="27" customHeight="1" x14ac:dyDescent="0.3">
      <c r="A20" s="8">
        <v>14</v>
      </c>
      <c r="B20" s="54" t="s">
        <v>9</v>
      </c>
      <c r="C20" s="4">
        <f>HLOOKUP(B20,'Accept. Re Prem. &amp; Retrocession'!$C$3:$AN$20,18,)</f>
        <v>583415.79100483563</v>
      </c>
      <c r="D20" s="5">
        <f t="shared" si="0"/>
        <v>5.3100107766891266E-2</v>
      </c>
    </row>
    <row r="21" spans="1:4" ht="27" customHeight="1" x14ac:dyDescent="0.3">
      <c r="A21" s="8">
        <v>15</v>
      </c>
      <c r="B21" s="54" t="s">
        <v>10</v>
      </c>
      <c r="C21" s="4">
        <f>HLOOKUP(B21,'Accept. Re Prem. &amp; Retrocession'!$C$3:$AN$20,18,)</f>
        <v>0</v>
      </c>
      <c r="D21" s="5">
        <f t="shared" si="0"/>
        <v>0</v>
      </c>
    </row>
    <row r="22" spans="1:4" ht="27" customHeight="1" x14ac:dyDescent="0.3">
      <c r="A22" s="8">
        <v>16</v>
      </c>
      <c r="B22" s="54" t="s">
        <v>11</v>
      </c>
      <c r="C22" s="4">
        <f>HLOOKUP(B22,'Accept. Re Prem. &amp; Retrocession'!$C$3:$AN$20,18,)</f>
        <v>0</v>
      </c>
      <c r="D22" s="5">
        <f>C22/$C$25</f>
        <v>0</v>
      </c>
    </row>
    <row r="23" spans="1:4" ht="27" customHeight="1" x14ac:dyDescent="0.3">
      <c r="A23" s="8">
        <v>17</v>
      </c>
      <c r="B23" s="54" t="s">
        <v>12</v>
      </c>
      <c r="C23" s="4">
        <f>HLOOKUP(B23,'Accept. Re Prem. &amp; Retrocession'!$C$3:$AN$20,18,)</f>
        <v>12739.445852000001</v>
      </c>
      <c r="D23" s="5">
        <f>C23/$C$25</f>
        <v>1.1594920090636852E-3</v>
      </c>
    </row>
    <row r="24" spans="1:4" ht="27" customHeight="1" x14ac:dyDescent="0.3">
      <c r="A24" s="8">
        <v>18</v>
      </c>
      <c r="B24" s="54" t="s">
        <v>13</v>
      </c>
      <c r="C24" s="4">
        <f>HLOOKUP(B24,'Accept. Re Prem. &amp; Retrocession'!$C$3:$AN$20,18,)</f>
        <v>0</v>
      </c>
      <c r="D24" s="5">
        <f>C24/$C$25</f>
        <v>0</v>
      </c>
    </row>
    <row r="25" spans="1:4" ht="27" customHeight="1" x14ac:dyDescent="0.3">
      <c r="A25" s="55"/>
      <c r="B25" s="62" t="s">
        <v>24</v>
      </c>
      <c r="C25" s="6">
        <f>SUM(C7:C24)</f>
        <v>10987092.409793645</v>
      </c>
      <c r="D25" s="7">
        <f>SUM(D7:D24)</f>
        <v>1</v>
      </c>
    </row>
    <row r="26" spans="1:4" x14ac:dyDescent="0.3">
      <c r="C26" s="11"/>
    </row>
    <row r="27" spans="1:4" x14ac:dyDescent="0.3">
      <c r="C27" s="11"/>
    </row>
    <row r="28" spans="1:4" x14ac:dyDescent="0.3">
      <c r="C28" s="11"/>
    </row>
  </sheetData>
  <mergeCells count="1">
    <mergeCell ref="A2:D4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E7" sqref="E7"/>
    </sheetView>
  </sheetViews>
  <sheetFormatPr defaultRowHeight="15" x14ac:dyDescent="0.3"/>
  <cols>
    <col min="1" max="1" width="18.85546875" style="9" bestFit="1" customWidth="1"/>
    <col min="2" max="2" width="14.42578125" style="9" bestFit="1" customWidth="1"/>
    <col min="3" max="5" width="18" style="9" bestFit="1" customWidth="1"/>
    <col min="6" max="16384" width="9.140625" style="9"/>
  </cols>
  <sheetData>
    <row r="2" spans="1:6" ht="29.25" customHeight="1" x14ac:dyDescent="0.3">
      <c r="A2" s="25" t="s">
        <v>36</v>
      </c>
      <c r="B2" s="12"/>
      <c r="C2" s="12"/>
      <c r="D2" s="12"/>
      <c r="E2" s="13"/>
    </row>
    <row r="3" spans="1:6" ht="26.25" x14ac:dyDescent="0.3">
      <c r="A3" s="23" t="s">
        <v>56</v>
      </c>
      <c r="B3" s="23" t="s">
        <v>55</v>
      </c>
      <c r="C3" s="23" t="s">
        <v>18</v>
      </c>
      <c r="D3" s="24" t="s">
        <v>19</v>
      </c>
      <c r="E3" s="24" t="s">
        <v>20</v>
      </c>
    </row>
    <row r="4" spans="1:6" ht="39.950000000000003" customHeight="1" x14ac:dyDescent="0.3">
      <c r="A4" s="10">
        <v>34037</v>
      </c>
      <c r="B4" s="10">
        <v>0</v>
      </c>
      <c r="C4" s="10">
        <v>23890</v>
      </c>
      <c r="D4" s="10">
        <v>31</v>
      </c>
      <c r="E4" s="10">
        <v>24</v>
      </c>
      <c r="F4" s="11"/>
    </row>
    <row r="5" spans="1:6" x14ac:dyDescent="0.3">
      <c r="A5" s="65"/>
      <c r="B5" s="65"/>
      <c r="C5" s="65"/>
      <c r="D5" s="65"/>
      <c r="E5" s="65"/>
    </row>
    <row r="6" spans="1:6" x14ac:dyDescent="0.3">
      <c r="A6" s="21" t="s">
        <v>57</v>
      </c>
      <c r="F6" s="11"/>
    </row>
    <row r="8" spans="1:6" x14ac:dyDescent="0.3">
      <c r="C8" s="11"/>
    </row>
  </sheetData>
  <phoneticPr fontId="6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0"/>
  </sheetPr>
  <dimension ref="A1:AN68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22" sqref="B22:N23"/>
    </sheetView>
  </sheetViews>
  <sheetFormatPr defaultRowHeight="15" x14ac:dyDescent="0.2"/>
  <cols>
    <col min="1" max="1" width="4.5703125" style="32" customWidth="1"/>
    <col min="2" max="2" width="25.28515625" style="32" customWidth="1"/>
    <col min="3" max="40" width="12.7109375" style="32" customWidth="1"/>
    <col min="41" max="16384" width="9.140625" style="32"/>
  </cols>
  <sheetData>
    <row r="1" spans="1:40" s="29" customFormat="1" ht="39" customHeight="1" x14ac:dyDescent="0.2">
      <c r="A1" s="36" t="s">
        <v>65</v>
      </c>
      <c r="B1" s="27"/>
      <c r="C1" s="27"/>
      <c r="D1" s="27"/>
      <c r="E1" s="27"/>
      <c r="F1" s="27"/>
      <c r="G1" s="27"/>
      <c r="H1" s="27"/>
      <c r="I1" s="28"/>
      <c r="J1" s="28"/>
    </row>
    <row r="2" spans="1:40" s="29" customFormat="1" ht="25.5" customHeight="1" x14ac:dyDescent="0.2">
      <c r="A2" s="29" t="s">
        <v>52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</row>
    <row r="3" spans="1:40" s="29" customFormat="1" ht="45" customHeight="1" x14ac:dyDescent="0.2">
      <c r="A3" s="78" t="s">
        <v>22</v>
      </c>
      <c r="B3" s="80" t="s">
        <v>23</v>
      </c>
      <c r="C3" s="82" t="s">
        <v>1</v>
      </c>
      <c r="D3" s="82"/>
      <c r="E3" s="75" t="s">
        <v>15</v>
      </c>
      <c r="F3" s="76"/>
      <c r="G3" s="75" t="s">
        <v>2</v>
      </c>
      <c r="H3" s="76"/>
      <c r="I3" s="75" t="s">
        <v>3</v>
      </c>
      <c r="J3" s="76"/>
      <c r="K3" s="75" t="s">
        <v>4</v>
      </c>
      <c r="L3" s="76"/>
      <c r="M3" s="75" t="s">
        <v>5</v>
      </c>
      <c r="N3" s="76"/>
      <c r="O3" s="75" t="s">
        <v>6</v>
      </c>
      <c r="P3" s="76"/>
      <c r="Q3" s="75" t="s">
        <v>19</v>
      </c>
      <c r="R3" s="76"/>
      <c r="S3" s="75" t="s">
        <v>16</v>
      </c>
      <c r="T3" s="76"/>
      <c r="U3" s="75" t="s">
        <v>21</v>
      </c>
      <c r="V3" s="76"/>
      <c r="W3" s="75" t="s">
        <v>17</v>
      </c>
      <c r="X3" s="76"/>
      <c r="Y3" s="75" t="s">
        <v>7</v>
      </c>
      <c r="Z3" s="76"/>
      <c r="AA3" s="71" t="s">
        <v>8</v>
      </c>
      <c r="AB3" s="72"/>
      <c r="AC3" s="71" t="s">
        <v>9</v>
      </c>
      <c r="AD3" s="72"/>
      <c r="AE3" s="71" t="s">
        <v>10</v>
      </c>
      <c r="AF3" s="72"/>
      <c r="AG3" s="71" t="s">
        <v>11</v>
      </c>
      <c r="AH3" s="72"/>
      <c r="AI3" s="73" t="s">
        <v>12</v>
      </c>
      <c r="AJ3" s="74"/>
      <c r="AK3" s="73" t="s">
        <v>13</v>
      </c>
      <c r="AL3" s="74"/>
      <c r="AM3" s="83" t="s">
        <v>24</v>
      </c>
      <c r="AN3" s="84"/>
    </row>
    <row r="4" spans="1:40" s="29" customFormat="1" ht="24" x14ac:dyDescent="0.2">
      <c r="A4" s="79"/>
      <c r="B4" s="81"/>
      <c r="C4" s="37" t="s">
        <v>25</v>
      </c>
      <c r="D4" s="37" t="s">
        <v>26</v>
      </c>
      <c r="E4" s="37" t="s">
        <v>25</v>
      </c>
      <c r="F4" s="37" t="s">
        <v>26</v>
      </c>
      <c r="G4" s="37" t="s">
        <v>25</v>
      </c>
      <c r="H4" s="37" t="s">
        <v>26</v>
      </c>
      <c r="I4" s="37" t="s">
        <v>25</v>
      </c>
      <c r="J4" s="37" t="s">
        <v>26</v>
      </c>
      <c r="K4" s="37" t="s">
        <v>25</v>
      </c>
      <c r="L4" s="37" t="s">
        <v>26</v>
      </c>
      <c r="M4" s="37" t="s">
        <v>25</v>
      </c>
      <c r="N4" s="37" t="s">
        <v>26</v>
      </c>
      <c r="O4" s="37" t="s">
        <v>25</v>
      </c>
      <c r="P4" s="37" t="s">
        <v>26</v>
      </c>
      <c r="Q4" s="37" t="s">
        <v>25</v>
      </c>
      <c r="R4" s="37" t="s">
        <v>26</v>
      </c>
      <c r="S4" s="37" t="s">
        <v>25</v>
      </c>
      <c r="T4" s="37" t="s">
        <v>26</v>
      </c>
      <c r="U4" s="37" t="s">
        <v>25</v>
      </c>
      <c r="V4" s="37" t="s">
        <v>26</v>
      </c>
      <c r="W4" s="37" t="s">
        <v>25</v>
      </c>
      <c r="X4" s="37" t="s">
        <v>26</v>
      </c>
      <c r="Y4" s="37" t="s">
        <v>25</v>
      </c>
      <c r="Z4" s="37" t="s">
        <v>26</v>
      </c>
      <c r="AA4" s="37" t="s">
        <v>25</v>
      </c>
      <c r="AB4" s="37" t="s">
        <v>26</v>
      </c>
      <c r="AC4" s="37" t="s">
        <v>25</v>
      </c>
      <c r="AD4" s="37" t="s">
        <v>26</v>
      </c>
      <c r="AE4" s="37" t="s">
        <v>25</v>
      </c>
      <c r="AF4" s="37" t="s">
        <v>26</v>
      </c>
      <c r="AG4" s="37" t="s">
        <v>25</v>
      </c>
      <c r="AH4" s="37" t="s">
        <v>26</v>
      </c>
      <c r="AI4" s="37" t="s">
        <v>25</v>
      </c>
      <c r="AJ4" s="37" t="s">
        <v>26</v>
      </c>
      <c r="AK4" s="37" t="s">
        <v>25</v>
      </c>
      <c r="AL4" s="37" t="s">
        <v>26</v>
      </c>
      <c r="AM4" s="37" t="s">
        <v>25</v>
      </c>
      <c r="AN4" s="37" t="s">
        <v>26</v>
      </c>
    </row>
    <row r="5" spans="1:40" s="31" customFormat="1" ht="43.5" customHeight="1" x14ac:dyDescent="0.2">
      <c r="A5" s="67">
        <v>1</v>
      </c>
      <c r="B5" s="3" t="s">
        <v>37</v>
      </c>
      <c r="C5" s="68">
        <v>3623603.9593643169</v>
      </c>
      <c r="D5" s="68">
        <v>542123.84642479464</v>
      </c>
      <c r="E5" s="68">
        <v>1468062.3359998956</v>
      </c>
      <c r="F5" s="68">
        <v>0</v>
      </c>
      <c r="G5" s="68">
        <v>807871.88530007424</v>
      </c>
      <c r="H5" s="68">
        <v>24782.836099999742</v>
      </c>
      <c r="I5" s="68">
        <v>53438967.557809755</v>
      </c>
      <c r="J5" s="68">
        <v>68621.371996000016</v>
      </c>
      <c r="K5" s="68">
        <v>9381255.8018999919</v>
      </c>
      <c r="L5" s="68">
        <v>541240.00337204069</v>
      </c>
      <c r="M5" s="68">
        <v>1493456.6874000088</v>
      </c>
      <c r="N5" s="68">
        <v>117185.75722000015</v>
      </c>
      <c r="O5" s="68">
        <v>0</v>
      </c>
      <c r="P5" s="68">
        <v>0</v>
      </c>
      <c r="Q5" s="68">
        <v>1952237.2908000001</v>
      </c>
      <c r="R5" s="68">
        <v>1863549.1835140001</v>
      </c>
      <c r="S5" s="68">
        <v>0</v>
      </c>
      <c r="T5" s="68">
        <v>0</v>
      </c>
      <c r="U5" s="68">
        <v>117708.02599999998</v>
      </c>
      <c r="V5" s="68">
        <v>63929.67500000001</v>
      </c>
      <c r="W5" s="68">
        <v>0</v>
      </c>
      <c r="X5" s="68">
        <v>0</v>
      </c>
      <c r="Y5" s="68">
        <v>1028930.0831000002</v>
      </c>
      <c r="Z5" s="68">
        <v>427645.55403400003</v>
      </c>
      <c r="AA5" s="68">
        <v>7808627.6949000061</v>
      </c>
      <c r="AB5" s="68">
        <v>3381240.4770663567</v>
      </c>
      <c r="AC5" s="68">
        <v>0</v>
      </c>
      <c r="AD5" s="68">
        <v>0</v>
      </c>
      <c r="AE5" s="68">
        <v>618599.97560000012</v>
      </c>
      <c r="AF5" s="68">
        <v>328998.36740180023</v>
      </c>
      <c r="AG5" s="68">
        <v>0</v>
      </c>
      <c r="AH5" s="68">
        <v>0</v>
      </c>
      <c r="AI5" s="68">
        <v>2755254.9657999994</v>
      </c>
      <c r="AJ5" s="68">
        <v>2038534.8512580004</v>
      </c>
      <c r="AK5" s="68">
        <v>0</v>
      </c>
      <c r="AL5" s="68">
        <v>0</v>
      </c>
      <c r="AM5" s="30">
        <f t="shared" ref="AM5:AN18" si="0">C5+E5+G5+I5+K5+M5+O5+Q5+S5+U5+W5+Y5+AA5+AC5+AE5+AG5+AI5+AK5</f>
        <v>84494576.263974071</v>
      </c>
      <c r="AN5" s="30">
        <f t="shared" si="0"/>
        <v>9397851.9233869929</v>
      </c>
    </row>
    <row r="6" spans="1:40" ht="45" customHeight="1" x14ac:dyDescent="0.2">
      <c r="A6" s="67">
        <v>2</v>
      </c>
      <c r="B6" s="3" t="s">
        <v>44</v>
      </c>
      <c r="C6" s="68">
        <v>366749.58575342444</v>
      </c>
      <c r="D6" s="68">
        <v>0</v>
      </c>
      <c r="E6" s="68">
        <v>484195.18709938158</v>
      </c>
      <c r="F6" s="68">
        <v>0</v>
      </c>
      <c r="G6" s="68">
        <v>195462.86136986289</v>
      </c>
      <c r="H6" s="68">
        <v>0</v>
      </c>
      <c r="I6" s="68">
        <v>75737872.922972247</v>
      </c>
      <c r="J6" s="68">
        <v>0</v>
      </c>
      <c r="K6" s="68">
        <v>0</v>
      </c>
      <c r="L6" s="68">
        <v>0</v>
      </c>
      <c r="M6" s="68">
        <v>0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  <c r="U6" s="68">
        <v>0</v>
      </c>
      <c r="V6" s="68">
        <v>0</v>
      </c>
      <c r="W6" s="68">
        <v>0</v>
      </c>
      <c r="X6" s="68">
        <v>0</v>
      </c>
      <c r="Y6" s="68">
        <v>0</v>
      </c>
      <c r="Z6" s="68">
        <v>0</v>
      </c>
      <c r="AA6" s="68">
        <v>0</v>
      </c>
      <c r="AB6" s="68">
        <v>0</v>
      </c>
      <c r="AC6" s="68">
        <v>0</v>
      </c>
      <c r="AD6" s="68">
        <v>0</v>
      </c>
      <c r="AE6" s="68">
        <v>0</v>
      </c>
      <c r="AF6" s="68">
        <v>0</v>
      </c>
      <c r="AG6" s="68">
        <v>0</v>
      </c>
      <c r="AH6" s="68">
        <v>0</v>
      </c>
      <c r="AI6" s="68">
        <v>0</v>
      </c>
      <c r="AJ6" s="68">
        <v>0</v>
      </c>
      <c r="AK6" s="68">
        <v>0</v>
      </c>
      <c r="AL6" s="68">
        <v>0</v>
      </c>
      <c r="AM6" s="30">
        <f t="shared" si="0"/>
        <v>76784280.557194918</v>
      </c>
      <c r="AN6" s="30">
        <f t="shared" si="0"/>
        <v>0</v>
      </c>
    </row>
    <row r="7" spans="1:40" ht="45" customHeight="1" x14ac:dyDescent="0.2">
      <c r="A7" s="67">
        <v>3</v>
      </c>
      <c r="B7" s="3" t="s">
        <v>39</v>
      </c>
      <c r="C7" s="68">
        <v>2885611.6452629995</v>
      </c>
      <c r="D7" s="68">
        <v>5.9032648499999993</v>
      </c>
      <c r="E7" s="68">
        <v>348382.94434499997</v>
      </c>
      <c r="F7" s="68">
        <v>0</v>
      </c>
      <c r="G7" s="68">
        <v>460910.18606664002</v>
      </c>
      <c r="H7" s="68">
        <v>5725.77058786</v>
      </c>
      <c r="I7" s="68">
        <v>48065439.381660998</v>
      </c>
      <c r="J7" s="68">
        <v>28122.556499999999</v>
      </c>
      <c r="K7" s="68">
        <v>5538069.2085379101</v>
      </c>
      <c r="L7" s="68">
        <v>122838.41457399999</v>
      </c>
      <c r="M7" s="68">
        <v>685368.24185911007</v>
      </c>
      <c r="N7" s="68">
        <v>58007.574384380001</v>
      </c>
      <c r="O7" s="68">
        <v>0</v>
      </c>
      <c r="P7" s="68">
        <v>0</v>
      </c>
      <c r="Q7" s="68">
        <v>83839.360000000001</v>
      </c>
      <c r="R7" s="68">
        <v>66016</v>
      </c>
      <c r="S7" s="68">
        <v>0</v>
      </c>
      <c r="T7" s="68">
        <v>0</v>
      </c>
      <c r="U7" s="68">
        <v>63463.123699999996</v>
      </c>
      <c r="V7" s="68">
        <v>28221.507059489999</v>
      </c>
      <c r="W7" s="68">
        <v>0</v>
      </c>
      <c r="X7" s="68">
        <v>0</v>
      </c>
      <c r="Y7" s="68">
        <v>584903.71722999995</v>
      </c>
      <c r="Z7" s="68">
        <v>289737.95020785998</v>
      </c>
      <c r="AA7" s="68">
        <v>5432937.0519650802</v>
      </c>
      <c r="AB7" s="68">
        <v>4329325.2414876306</v>
      </c>
      <c r="AC7" s="68">
        <v>179225.22</v>
      </c>
      <c r="AD7" s="68">
        <v>164320.29249999998</v>
      </c>
      <c r="AE7" s="68">
        <v>1351178.8517</v>
      </c>
      <c r="AF7" s="68">
        <v>1011365.47636</v>
      </c>
      <c r="AG7" s="68">
        <v>0</v>
      </c>
      <c r="AH7" s="68">
        <v>0</v>
      </c>
      <c r="AI7" s="68">
        <v>1104165.2627679999</v>
      </c>
      <c r="AJ7" s="68">
        <v>776898.65352046001</v>
      </c>
      <c r="AK7" s="68">
        <v>0</v>
      </c>
      <c r="AL7" s="68">
        <v>0</v>
      </c>
      <c r="AM7" s="30">
        <f t="shared" si="0"/>
        <v>66783494.195095733</v>
      </c>
      <c r="AN7" s="30">
        <f t="shared" si="0"/>
        <v>6880585.3404465299</v>
      </c>
    </row>
    <row r="8" spans="1:40" ht="45" customHeight="1" x14ac:dyDescent="0.2">
      <c r="A8" s="67">
        <v>4</v>
      </c>
      <c r="B8" s="3" t="s">
        <v>38</v>
      </c>
      <c r="C8" s="68">
        <v>2434501.19</v>
      </c>
      <c r="D8" s="68">
        <v>96500.76999999999</v>
      </c>
      <c r="E8" s="68">
        <v>145505.44</v>
      </c>
      <c r="F8" s="68">
        <v>0</v>
      </c>
      <c r="G8" s="68">
        <v>146157.26</v>
      </c>
      <c r="H8" s="68">
        <v>0</v>
      </c>
      <c r="I8" s="68">
        <v>45719382.670000002</v>
      </c>
      <c r="J8" s="68">
        <v>0</v>
      </c>
      <c r="K8" s="68">
        <v>1154641.7999999998</v>
      </c>
      <c r="L8" s="68">
        <v>0</v>
      </c>
      <c r="M8" s="68">
        <v>138454.24</v>
      </c>
      <c r="N8" s="68">
        <v>8747.380000000001</v>
      </c>
      <c r="O8" s="68">
        <v>0</v>
      </c>
      <c r="P8" s="68">
        <v>0</v>
      </c>
      <c r="Q8" s="68">
        <v>4530.7700000000004</v>
      </c>
      <c r="R8" s="68">
        <v>0</v>
      </c>
      <c r="S8" s="68">
        <v>9376.76</v>
      </c>
      <c r="T8" s="68">
        <v>6671.85</v>
      </c>
      <c r="U8" s="68">
        <v>0</v>
      </c>
      <c r="V8" s="68">
        <v>0</v>
      </c>
      <c r="W8" s="68">
        <v>0</v>
      </c>
      <c r="X8" s="68">
        <v>0</v>
      </c>
      <c r="Y8" s="68">
        <v>162971.96</v>
      </c>
      <c r="Z8" s="68">
        <v>74621.710000000006</v>
      </c>
      <c r="AA8" s="68">
        <v>2194058.7699999996</v>
      </c>
      <c r="AB8" s="68">
        <v>438774.62</v>
      </c>
      <c r="AC8" s="68">
        <v>0</v>
      </c>
      <c r="AD8" s="68">
        <v>0</v>
      </c>
      <c r="AE8" s="68">
        <v>258962.4</v>
      </c>
      <c r="AF8" s="68">
        <v>0</v>
      </c>
      <c r="AG8" s="68">
        <v>8647.85</v>
      </c>
      <c r="AH8" s="68">
        <v>0</v>
      </c>
      <c r="AI8" s="68">
        <v>473088.45</v>
      </c>
      <c r="AJ8" s="68">
        <v>195461.05</v>
      </c>
      <c r="AK8" s="68">
        <v>0</v>
      </c>
      <c r="AL8" s="68">
        <v>0</v>
      </c>
      <c r="AM8" s="30">
        <f t="shared" si="0"/>
        <v>52850279.560000002</v>
      </c>
      <c r="AN8" s="30">
        <f t="shared" si="0"/>
        <v>820777.38000000012</v>
      </c>
    </row>
    <row r="9" spans="1:40" ht="45" customHeight="1" x14ac:dyDescent="0.2">
      <c r="A9" s="67">
        <v>5</v>
      </c>
      <c r="B9" s="3" t="s">
        <v>41</v>
      </c>
      <c r="C9" s="68">
        <v>117387.93407300001</v>
      </c>
      <c r="D9" s="68">
        <v>0</v>
      </c>
      <c r="E9" s="68">
        <v>59445.202999999994</v>
      </c>
      <c r="F9" s="68">
        <v>0</v>
      </c>
      <c r="G9" s="68">
        <v>122954.49498392</v>
      </c>
      <c r="H9" s="68">
        <v>7331.5916500000003</v>
      </c>
      <c r="I9" s="68">
        <v>35509103.275010005</v>
      </c>
      <c r="J9" s="68">
        <v>0</v>
      </c>
      <c r="K9" s="68">
        <v>1417930.1387439999</v>
      </c>
      <c r="L9" s="68">
        <v>50852.463841999997</v>
      </c>
      <c r="M9" s="68">
        <v>416598.82801400003</v>
      </c>
      <c r="N9" s="68">
        <v>213104.68173796</v>
      </c>
      <c r="O9" s="68">
        <v>0</v>
      </c>
      <c r="P9" s="68">
        <v>0</v>
      </c>
      <c r="Q9" s="68">
        <v>23031.4</v>
      </c>
      <c r="R9" s="68">
        <v>3483.1049195300002</v>
      </c>
      <c r="S9" s="68">
        <v>0</v>
      </c>
      <c r="T9" s="68">
        <v>0</v>
      </c>
      <c r="U9" s="68">
        <v>19162</v>
      </c>
      <c r="V9" s="68">
        <v>5592.5973757599995</v>
      </c>
      <c r="W9" s="68">
        <v>0</v>
      </c>
      <c r="X9" s="68">
        <v>0</v>
      </c>
      <c r="Y9" s="68">
        <v>239094.92892780001</v>
      </c>
      <c r="Z9" s="68">
        <v>121883.73272806998</v>
      </c>
      <c r="AA9" s="68">
        <v>2364209.4342731899</v>
      </c>
      <c r="AB9" s="68">
        <v>2240572.25160729</v>
      </c>
      <c r="AC9" s="68">
        <v>147037.82831061</v>
      </c>
      <c r="AD9" s="68">
        <v>135040.23462060999</v>
      </c>
      <c r="AE9" s="68">
        <v>0</v>
      </c>
      <c r="AF9" s="68">
        <v>0</v>
      </c>
      <c r="AG9" s="68">
        <v>0</v>
      </c>
      <c r="AH9" s="68">
        <v>0</v>
      </c>
      <c r="AI9" s="68">
        <v>78150.146949999995</v>
      </c>
      <c r="AJ9" s="68">
        <v>53353.586024999997</v>
      </c>
      <c r="AK9" s="68">
        <v>0</v>
      </c>
      <c r="AL9" s="68">
        <v>0</v>
      </c>
      <c r="AM9" s="30">
        <f t="shared" si="0"/>
        <v>40514105.612286523</v>
      </c>
      <c r="AN9" s="30">
        <f t="shared" si="0"/>
        <v>2831214.2445062199</v>
      </c>
    </row>
    <row r="10" spans="1:40" ht="45" customHeight="1" x14ac:dyDescent="0.2">
      <c r="A10" s="67">
        <v>6</v>
      </c>
      <c r="B10" s="3" t="s">
        <v>40</v>
      </c>
      <c r="C10" s="68">
        <v>132258.96437614982</v>
      </c>
      <c r="D10" s="68">
        <v>0</v>
      </c>
      <c r="E10" s="68">
        <v>113509.40665440551</v>
      </c>
      <c r="F10" s="68">
        <v>0</v>
      </c>
      <c r="G10" s="68">
        <v>227044.01942418184</v>
      </c>
      <c r="H10" s="68">
        <v>56527.067508330976</v>
      </c>
      <c r="I10" s="68">
        <v>29272930.429408096</v>
      </c>
      <c r="J10" s="68">
        <v>0</v>
      </c>
      <c r="K10" s="68">
        <v>3385375.0935606519</v>
      </c>
      <c r="L10" s="68">
        <v>2311.9360000000001</v>
      </c>
      <c r="M10" s="68">
        <v>229658.35290843024</v>
      </c>
      <c r="N10" s="68">
        <v>52019.617222222209</v>
      </c>
      <c r="O10" s="68">
        <v>0</v>
      </c>
      <c r="P10" s="68">
        <v>0</v>
      </c>
      <c r="Q10" s="68">
        <v>2186848.1694875001</v>
      </c>
      <c r="R10" s="68">
        <v>2127905.136997256</v>
      </c>
      <c r="S10" s="68">
        <v>1194031.8844553516</v>
      </c>
      <c r="T10" s="68">
        <v>1160168.6009037641</v>
      </c>
      <c r="U10" s="68">
        <v>0</v>
      </c>
      <c r="V10" s="68">
        <v>0</v>
      </c>
      <c r="W10" s="68">
        <v>0</v>
      </c>
      <c r="X10" s="68">
        <v>0</v>
      </c>
      <c r="Y10" s="68">
        <v>213891.36116860877</v>
      </c>
      <c r="Z10" s="68">
        <v>143699.38063561913</v>
      </c>
      <c r="AA10" s="68">
        <v>638501.57673672796</v>
      </c>
      <c r="AB10" s="68">
        <v>402909.46867684508</v>
      </c>
      <c r="AC10" s="68">
        <v>256022.749014</v>
      </c>
      <c r="AD10" s="68">
        <v>211675.19477338382</v>
      </c>
      <c r="AE10" s="68">
        <v>54699.220201515156</v>
      </c>
      <c r="AF10" s="68">
        <v>65078.830051943572</v>
      </c>
      <c r="AG10" s="68">
        <v>0</v>
      </c>
      <c r="AH10" s="68">
        <v>0</v>
      </c>
      <c r="AI10" s="68">
        <v>68666.418999999994</v>
      </c>
      <c r="AJ10" s="68">
        <v>27679.311033333332</v>
      </c>
      <c r="AK10" s="68">
        <v>0</v>
      </c>
      <c r="AL10" s="68">
        <v>0</v>
      </c>
      <c r="AM10" s="30">
        <f t="shared" si="0"/>
        <v>37973437.646395609</v>
      </c>
      <c r="AN10" s="30">
        <f t="shared" si="0"/>
        <v>4249974.5438026991</v>
      </c>
    </row>
    <row r="11" spans="1:40" ht="45" customHeight="1" x14ac:dyDescent="0.2">
      <c r="A11" s="67">
        <v>7</v>
      </c>
      <c r="B11" s="3" t="s">
        <v>43</v>
      </c>
      <c r="C11" s="68">
        <v>298118.93</v>
      </c>
      <c r="D11" s="68">
        <v>0</v>
      </c>
      <c r="E11" s="68">
        <v>117014</v>
      </c>
      <c r="F11" s="68">
        <v>0</v>
      </c>
      <c r="G11" s="68">
        <v>50546.49</v>
      </c>
      <c r="H11" s="68">
        <v>0</v>
      </c>
      <c r="I11" s="68">
        <v>34174292.82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8">
        <v>0</v>
      </c>
      <c r="Y11" s="68">
        <v>0</v>
      </c>
      <c r="Z11" s="68">
        <v>0</v>
      </c>
      <c r="AA11" s="68">
        <v>0</v>
      </c>
      <c r="AB11" s="68">
        <v>0</v>
      </c>
      <c r="AC11" s="68">
        <v>0</v>
      </c>
      <c r="AD11" s="68">
        <v>0</v>
      </c>
      <c r="AE11" s="68">
        <v>0</v>
      </c>
      <c r="AF11" s="68">
        <v>0</v>
      </c>
      <c r="AG11" s="68">
        <v>0</v>
      </c>
      <c r="AH11" s="68">
        <v>0</v>
      </c>
      <c r="AI11" s="68">
        <v>0</v>
      </c>
      <c r="AJ11" s="68">
        <v>0</v>
      </c>
      <c r="AK11" s="68">
        <v>0</v>
      </c>
      <c r="AL11" s="68">
        <v>0</v>
      </c>
      <c r="AM11" s="30">
        <f t="shared" si="0"/>
        <v>34639972.240000002</v>
      </c>
      <c r="AN11" s="30">
        <f t="shared" si="0"/>
        <v>0</v>
      </c>
    </row>
    <row r="12" spans="1:40" ht="45" customHeight="1" x14ac:dyDescent="0.2">
      <c r="A12" s="67">
        <v>8</v>
      </c>
      <c r="B12" s="3" t="s">
        <v>54</v>
      </c>
      <c r="C12" s="68">
        <v>9100038.7200000044</v>
      </c>
      <c r="D12" s="68">
        <v>0</v>
      </c>
      <c r="E12" s="68">
        <v>136965.87000000002</v>
      </c>
      <c r="F12" s="68">
        <v>0</v>
      </c>
      <c r="G12" s="68">
        <v>112012.45500000005</v>
      </c>
      <c r="H12" s="68">
        <v>0</v>
      </c>
      <c r="I12" s="68">
        <v>14166189.819999995</v>
      </c>
      <c r="J12" s="68">
        <v>0</v>
      </c>
      <c r="K12" s="68">
        <v>96963.65393</v>
      </c>
      <c r="L12" s="68">
        <v>0</v>
      </c>
      <c r="M12" s="68">
        <v>15677.074999999997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v>0</v>
      </c>
      <c r="AB12" s="68">
        <v>0</v>
      </c>
      <c r="AC12" s="68">
        <v>0</v>
      </c>
      <c r="AD12" s="68">
        <v>0</v>
      </c>
      <c r="AE12" s="68">
        <v>0</v>
      </c>
      <c r="AF12" s="68">
        <v>0</v>
      </c>
      <c r="AG12" s="68">
        <v>0</v>
      </c>
      <c r="AH12" s="68">
        <v>0</v>
      </c>
      <c r="AI12" s="68">
        <v>0</v>
      </c>
      <c r="AJ12" s="68">
        <v>0</v>
      </c>
      <c r="AK12" s="68">
        <v>0</v>
      </c>
      <c r="AL12" s="68">
        <v>0</v>
      </c>
      <c r="AM12" s="30">
        <f t="shared" si="0"/>
        <v>23627847.593929999</v>
      </c>
      <c r="AN12" s="30">
        <f t="shared" si="0"/>
        <v>0</v>
      </c>
    </row>
    <row r="13" spans="1:40" ht="45" customHeight="1" x14ac:dyDescent="0.2">
      <c r="A13" s="67">
        <v>9</v>
      </c>
      <c r="B13" s="3" t="s">
        <v>53</v>
      </c>
      <c r="C13" s="68">
        <v>0</v>
      </c>
      <c r="D13" s="68">
        <v>0</v>
      </c>
      <c r="E13" s="68">
        <v>14642.5</v>
      </c>
      <c r="F13" s="68">
        <v>0</v>
      </c>
      <c r="G13" s="68">
        <v>53622.04</v>
      </c>
      <c r="H13" s="68">
        <v>0</v>
      </c>
      <c r="I13" s="68">
        <v>724257.47</v>
      </c>
      <c r="J13" s="68">
        <v>0</v>
      </c>
      <c r="K13" s="68">
        <v>658203.44999999995</v>
      </c>
      <c r="L13" s="68">
        <v>35876.428015270605</v>
      </c>
      <c r="M13" s="68">
        <v>94459.03</v>
      </c>
      <c r="N13" s="68">
        <v>6712.8296808204213</v>
      </c>
      <c r="O13" s="68">
        <v>0</v>
      </c>
      <c r="P13" s="68">
        <v>0</v>
      </c>
      <c r="Q13" s="68">
        <v>968609.78</v>
      </c>
      <c r="R13" s="68">
        <v>967574.511879</v>
      </c>
      <c r="S13" s="68">
        <v>852409.34</v>
      </c>
      <c r="T13" s="68">
        <v>849155.93534299999</v>
      </c>
      <c r="U13" s="68">
        <v>0</v>
      </c>
      <c r="V13" s="68">
        <v>0</v>
      </c>
      <c r="W13" s="68">
        <v>0</v>
      </c>
      <c r="X13" s="68">
        <v>0</v>
      </c>
      <c r="Y13" s="68">
        <v>304666.87</v>
      </c>
      <c r="Z13" s="68">
        <v>158896.63375559694</v>
      </c>
      <c r="AA13" s="68">
        <v>12887704.77</v>
      </c>
      <c r="AB13" s="68">
        <v>12444883.845635587</v>
      </c>
      <c r="AC13" s="68">
        <v>218676.78</v>
      </c>
      <c r="AD13" s="68">
        <v>199183.47722325925</v>
      </c>
      <c r="AE13" s="68">
        <v>401787.22</v>
      </c>
      <c r="AF13" s="68">
        <v>344036.73848146893</v>
      </c>
      <c r="AG13" s="68">
        <v>0</v>
      </c>
      <c r="AH13" s="68">
        <v>0</v>
      </c>
      <c r="AI13" s="68">
        <v>1451491.35</v>
      </c>
      <c r="AJ13" s="68">
        <v>1236222.2741509399</v>
      </c>
      <c r="AK13" s="68">
        <v>0</v>
      </c>
      <c r="AL13" s="68">
        <v>0</v>
      </c>
      <c r="AM13" s="30">
        <f t="shared" si="0"/>
        <v>18630530.600000001</v>
      </c>
      <c r="AN13" s="30">
        <f t="shared" si="0"/>
        <v>16242542.674164943</v>
      </c>
    </row>
    <row r="14" spans="1:40" ht="45" customHeight="1" x14ac:dyDescent="0.2">
      <c r="A14" s="67">
        <v>10</v>
      </c>
      <c r="B14" s="3" t="s">
        <v>42</v>
      </c>
      <c r="C14" s="68">
        <v>3464.01</v>
      </c>
      <c r="D14" s="68">
        <v>0</v>
      </c>
      <c r="E14" s="68">
        <v>2359</v>
      </c>
      <c r="F14" s="68">
        <v>628.5</v>
      </c>
      <c r="G14" s="68">
        <v>5092.2299999999987</v>
      </c>
      <c r="H14" s="68">
        <v>375.5</v>
      </c>
      <c r="I14" s="68">
        <v>8679923.9299999997</v>
      </c>
      <c r="J14" s="68">
        <v>0</v>
      </c>
      <c r="K14" s="68">
        <v>117943.85</v>
      </c>
      <c r="L14" s="68">
        <v>12049.02</v>
      </c>
      <c r="M14" s="68">
        <v>10172.01</v>
      </c>
      <c r="N14" s="68">
        <v>1197.23</v>
      </c>
      <c r="O14" s="68">
        <v>0</v>
      </c>
      <c r="P14" s="68">
        <v>0</v>
      </c>
      <c r="Q14" s="68">
        <v>0</v>
      </c>
      <c r="R14" s="68">
        <v>0</v>
      </c>
      <c r="S14" s="68">
        <v>372.6</v>
      </c>
      <c r="T14" s="68">
        <v>0</v>
      </c>
      <c r="U14" s="68">
        <v>0</v>
      </c>
      <c r="V14" s="68">
        <v>0</v>
      </c>
      <c r="W14" s="68">
        <v>0</v>
      </c>
      <c r="X14" s="68">
        <v>0</v>
      </c>
      <c r="Y14" s="68">
        <v>44648</v>
      </c>
      <c r="Z14" s="68">
        <v>7869.2</v>
      </c>
      <c r="AA14" s="68">
        <v>2421.64</v>
      </c>
      <c r="AB14" s="68">
        <v>1065.52</v>
      </c>
      <c r="AC14" s="68">
        <v>37341.07</v>
      </c>
      <c r="AD14" s="68">
        <v>36546.720000000001</v>
      </c>
      <c r="AE14" s="68">
        <v>0</v>
      </c>
      <c r="AF14" s="68">
        <v>0</v>
      </c>
      <c r="AG14" s="68">
        <v>0</v>
      </c>
      <c r="AH14" s="68">
        <v>0</v>
      </c>
      <c r="AI14" s="68">
        <v>0</v>
      </c>
      <c r="AJ14" s="68">
        <v>0</v>
      </c>
      <c r="AK14" s="68">
        <v>0</v>
      </c>
      <c r="AL14" s="68">
        <v>0</v>
      </c>
      <c r="AM14" s="30">
        <f t="shared" si="0"/>
        <v>8903738.3399999999</v>
      </c>
      <c r="AN14" s="30">
        <f t="shared" si="0"/>
        <v>59731.69</v>
      </c>
    </row>
    <row r="15" spans="1:40" ht="45" customHeight="1" x14ac:dyDescent="0.2">
      <c r="A15" s="67">
        <v>11</v>
      </c>
      <c r="B15" s="3" t="s">
        <v>45</v>
      </c>
      <c r="C15" s="68">
        <v>697562.70000000007</v>
      </c>
      <c r="D15" s="68">
        <v>0</v>
      </c>
      <c r="E15" s="68">
        <v>7064</v>
      </c>
      <c r="F15" s="68">
        <v>0</v>
      </c>
      <c r="G15" s="68">
        <v>696.86744399999998</v>
      </c>
      <c r="H15" s="68">
        <v>0</v>
      </c>
      <c r="I15" s="68">
        <v>5325187.2</v>
      </c>
      <c r="J15" s="68">
        <v>0</v>
      </c>
      <c r="K15" s="68">
        <v>483653</v>
      </c>
      <c r="L15" s="68">
        <v>0</v>
      </c>
      <c r="M15" s="68">
        <v>1088.664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  <c r="T15" s="68">
        <v>0</v>
      </c>
      <c r="U15" s="68">
        <v>0</v>
      </c>
      <c r="V15" s="68">
        <v>0</v>
      </c>
      <c r="W15" s="68">
        <v>0</v>
      </c>
      <c r="X15" s="68">
        <v>0</v>
      </c>
      <c r="Y15" s="68">
        <v>0</v>
      </c>
      <c r="Z15" s="68">
        <v>0</v>
      </c>
      <c r="AA15" s="68">
        <v>12222.43</v>
      </c>
      <c r="AB15" s="68">
        <v>0</v>
      </c>
      <c r="AC15" s="68">
        <v>0</v>
      </c>
      <c r="AD15" s="68">
        <v>0</v>
      </c>
      <c r="AE15" s="68">
        <v>24312</v>
      </c>
      <c r="AF15" s="68">
        <v>0</v>
      </c>
      <c r="AG15" s="68">
        <v>388668</v>
      </c>
      <c r="AH15" s="68">
        <v>0</v>
      </c>
      <c r="AI15" s="68">
        <v>0</v>
      </c>
      <c r="AJ15" s="68">
        <v>0</v>
      </c>
      <c r="AK15" s="68">
        <v>0</v>
      </c>
      <c r="AL15" s="68">
        <v>0</v>
      </c>
      <c r="AM15" s="30">
        <f t="shared" si="0"/>
        <v>6940454.8614440002</v>
      </c>
      <c r="AN15" s="30">
        <f t="shared" si="0"/>
        <v>0</v>
      </c>
    </row>
    <row r="16" spans="1:40" ht="45" customHeight="1" x14ac:dyDescent="0.2">
      <c r="A16" s="67">
        <v>12</v>
      </c>
      <c r="B16" s="3" t="s">
        <v>48</v>
      </c>
      <c r="C16" s="68">
        <v>0</v>
      </c>
      <c r="D16" s="68">
        <v>0</v>
      </c>
      <c r="E16" s="68">
        <v>3908</v>
      </c>
      <c r="F16" s="68">
        <v>0</v>
      </c>
      <c r="G16" s="68">
        <v>27685</v>
      </c>
      <c r="H16" s="68">
        <v>0</v>
      </c>
      <c r="I16" s="68">
        <v>653485</v>
      </c>
      <c r="J16" s="68">
        <v>0</v>
      </c>
      <c r="K16" s="68">
        <v>1425011</v>
      </c>
      <c r="L16" s="68">
        <v>50163</v>
      </c>
      <c r="M16" s="68">
        <v>80962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0</v>
      </c>
      <c r="U16" s="68">
        <v>0</v>
      </c>
      <c r="V16" s="68">
        <v>0</v>
      </c>
      <c r="W16" s="68">
        <v>0</v>
      </c>
      <c r="X16" s="68">
        <v>0</v>
      </c>
      <c r="Y16" s="68">
        <v>142599</v>
      </c>
      <c r="Z16" s="68">
        <v>0</v>
      </c>
      <c r="AA16" s="68">
        <v>1105747</v>
      </c>
      <c r="AB16" s="68">
        <v>0</v>
      </c>
      <c r="AC16" s="68">
        <v>0</v>
      </c>
      <c r="AD16" s="68">
        <v>0</v>
      </c>
      <c r="AE16" s="68">
        <v>1461208</v>
      </c>
      <c r="AF16" s="68">
        <v>1093533</v>
      </c>
      <c r="AG16" s="68">
        <v>83092</v>
      </c>
      <c r="AH16" s="68">
        <v>0</v>
      </c>
      <c r="AI16" s="68">
        <v>542511</v>
      </c>
      <c r="AJ16" s="68">
        <v>158017</v>
      </c>
      <c r="AK16" s="68">
        <v>0</v>
      </c>
      <c r="AL16" s="68">
        <v>0</v>
      </c>
      <c r="AM16" s="30">
        <f t="shared" si="0"/>
        <v>5526208</v>
      </c>
      <c r="AN16" s="30">
        <f t="shared" si="0"/>
        <v>1301713</v>
      </c>
    </row>
    <row r="17" spans="1:40" ht="45" customHeight="1" x14ac:dyDescent="0.2">
      <c r="A17" s="67">
        <v>13</v>
      </c>
      <c r="B17" s="3" t="s">
        <v>46</v>
      </c>
      <c r="C17" s="68">
        <v>0</v>
      </c>
      <c r="D17" s="68">
        <v>0</v>
      </c>
      <c r="E17" s="68">
        <v>393</v>
      </c>
      <c r="F17" s="68">
        <v>0</v>
      </c>
      <c r="G17" s="68">
        <v>21457.41</v>
      </c>
      <c r="H17" s="68">
        <v>19337</v>
      </c>
      <c r="I17" s="68">
        <v>298151</v>
      </c>
      <c r="J17" s="68">
        <v>0</v>
      </c>
      <c r="K17" s="68">
        <v>214896.5</v>
      </c>
      <c r="L17" s="68">
        <v>107766</v>
      </c>
      <c r="M17" s="68">
        <v>27660.5</v>
      </c>
      <c r="N17" s="68">
        <v>13798</v>
      </c>
      <c r="O17" s="68">
        <v>0</v>
      </c>
      <c r="P17" s="68">
        <v>0</v>
      </c>
      <c r="Q17" s="68">
        <v>0</v>
      </c>
      <c r="R17" s="68">
        <v>0</v>
      </c>
      <c r="S17" s="68">
        <v>826558.44</v>
      </c>
      <c r="T17" s="68">
        <v>825167</v>
      </c>
      <c r="U17" s="68">
        <v>0</v>
      </c>
      <c r="V17" s="68">
        <v>0</v>
      </c>
      <c r="W17" s="68">
        <v>0</v>
      </c>
      <c r="X17" s="68">
        <v>0</v>
      </c>
      <c r="Y17" s="68">
        <v>6485.95</v>
      </c>
      <c r="Z17" s="68">
        <v>3917.68</v>
      </c>
      <c r="AA17" s="68">
        <v>128803.8</v>
      </c>
      <c r="AB17" s="68">
        <v>120680.8</v>
      </c>
      <c r="AC17" s="68">
        <v>0</v>
      </c>
      <c r="AD17" s="68">
        <v>0</v>
      </c>
      <c r="AE17" s="68">
        <v>47403.66</v>
      </c>
      <c r="AF17" s="68">
        <v>0</v>
      </c>
      <c r="AG17" s="68">
        <v>0</v>
      </c>
      <c r="AH17" s="68">
        <v>0</v>
      </c>
      <c r="AI17" s="68">
        <v>236072.22</v>
      </c>
      <c r="AJ17" s="68">
        <v>206340.5</v>
      </c>
      <c r="AK17" s="68">
        <v>0</v>
      </c>
      <c r="AL17" s="68">
        <v>0</v>
      </c>
      <c r="AM17" s="30">
        <f t="shared" si="0"/>
        <v>1807882.4799999997</v>
      </c>
      <c r="AN17" s="30">
        <f t="shared" si="0"/>
        <v>1297006.98</v>
      </c>
    </row>
    <row r="18" spans="1:40" ht="45" customHeight="1" x14ac:dyDescent="0.2">
      <c r="A18" s="67">
        <v>14</v>
      </c>
      <c r="B18" s="3" t="s">
        <v>47</v>
      </c>
      <c r="C18" s="68">
        <v>0</v>
      </c>
      <c r="D18" s="68">
        <v>0</v>
      </c>
      <c r="E18" s="68">
        <v>6337.5778999999993</v>
      </c>
      <c r="F18" s="68">
        <v>0</v>
      </c>
      <c r="G18" s="68">
        <v>26942.234098000001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v>0</v>
      </c>
      <c r="U18" s="68">
        <v>0</v>
      </c>
      <c r="V18" s="68">
        <v>0</v>
      </c>
      <c r="W18" s="68">
        <v>0</v>
      </c>
      <c r="X18" s="68">
        <v>0</v>
      </c>
      <c r="Y18" s="68">
        <v>0</v>
      </c>
      <c r="Z18" s="68">
        <v>0</v>
      </c>
      <c r="AA18" s="68">
        <v>124604.00533599999</v>
      </c>
      <c r="AB18" s="68">
        <v>48021.585267999995</v>
      </c>
      <c r="AC18" s="68">
        <v>186460.41440000001</v>
      </c>
      <c r="AD18" s="68">
        <v>71053.878400000001</v>
      </c>
      <c r="AE18" s="68">
        <v>0</v>
      </c>
      <c r="AF18" s="68">
        <v>0</v>
      </c>
      <c r="AG18" s="68">
        <v>0</v>
      </c>
      <c r="AH18" s="68">
        <v>0</v>
      </c>
      <c r="AI18" s="68">
        <v>237006.65289999999</v>
      </c>
      <c r="AJ18" s="68">
        <v>126189.11839999999</v>
      </c>
      <c r="AK18" s="68">
        <v>0</v>
      </c>
      <c r="AL18" s="68">
        <v>0</v>
      </c>
      <c r="AM18" s="30">
        <f t="shared" si="0"/>
        <v>581350.88463400002</v>
      </c>
      <c r="AN18" s="30">
        <f t="shared" si="0"/>
        <v>245264.58206799999</v>
      </c>
    </row>
    <row r="19" spans="1:40" ht="45" customHeight="1" x14ac:dyDescent="0.2">
      <c r="A19" s="67">
        <v>15</v>
      </c>
      <c r="B19" s="3" t="s">
        <v>59</v>
      </c>
      <c r="C19" s="68">
        <v>0</v>
      </c>
      <c r="D19" s="68">
        <v>0</v>
      </c>
      <c r="E19" s="68">
        <v>2227.1903945606773</v>
      </c>
      <c r="F19" s="68">
        <v>0</v>
      </c>
      <c r="G19" s="68">
        <v>9836.39077635799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39975.17099092633</v>
      </c>
      <c r="AB19" s="68">
        <v>18364.241492285237</v>
      </c>
      <c r="AC19" s="68">
        <v>61654.7350161539</v>
      </c>
      <c r="AD19" s="68">
        <v>26042.303230601094</v>
      </c>
      <c r="AE19" s="68">
        <v>0</v>
      </c>
      <c r="AF19" s="68">
        <v>0</v>
      </c>
      <c r="AG19" s="68">
        <v>0</v>
      </c>
      <c r="AH19" s="68">
        <v>0</v>
      </c>
      <c r="AI19" s="68">
        <v>134142.1372677637</v>
      </c>
      <c r="AJ19" s="68">
        <v>84186.932417486343</v>
      </c>
      <c r="AK19" s="68">
        <v>0</v>
      </c>
      <c r="AL19" s="68">
        <v>0</v>
      </c>
      <c r="AM19" s="30">
        <f t="shared" ref="AM19" si="1">C19+E19+G19+I19+K19+M19+O19+Q19+S19+U19+W19+Y19+AA19+AC19+AE19+AG19+AI19+AK19</f>
        <v>247835.6244457626</v>
      </c>
      <c r="AN19" s="30">
        <f t="shared" ref="AN19" si="2">D19+F19+H19+J19+L19+N19+P19+R19+T19+V19+X19+Z19+AB19+AD19+AF19+AH19+AJ19+AL19</f>
        <v>128593.47714037268</v>
      </c>
    </row>
    <row r="20" spans="1:40" s="33" customFormat="1" ht="12.75" customHeight="1" x14ac:dyDescent="0.2">
      <c r="A20" s="16"/>
      <c r="B20" s="38" t="s">
        <v>24</v>
      </c>
      <c r="C20" s="2">
        <f>SUM(C5:C19)</f>
        <v>19659297.638829894</v>
      </c>
      <c r="D20" s="2">
        <f t="shared" ref="D20:AN20" si="3">SUM(D5:D19)</f>
        <v>638630.51968964469</v>
      </c>
      <c r="E20" s="2">
        <f t="shared" si="3"/>
        <v>2910011.6553932438</v>
      </c>
      <c r="F20" s="2">
        <f t="shared" si="3"/>
        <v>628.5</v>
      </c>
      <c r="G20" s="2">
        <f t="shared" si="3"/>
        <v>2268291.8244630373</v>
      </c>
      <c r="H20" s="2">
        <f t="shared" si="3"/>
        <v>114079.76584619071</v>
      </c>
      <c r="I20" s="2">
        <f t="shared" si="3"/>
        <v>351765183.47686106</v>
      </c>
      <c r="J20" s="2">
        <f t="shared" si="3"/>
        <v>96743.928496000008</v>
      </c>
      <c r="K20" s="2">
        <f t="shared" si="3"/>
        <v>23873943.496672556</v>
      </c>
      <c r="L20" s="2">
        <f t="shared" si="3"/>
        <v>923097.26580331125</v>
      </c>
      <c r="M20" s="2">
        <f t="shared" si="3"/>
        <v>3193555.6291815485</v>
      </c>
      <c r="N20" s="2">
        <f t="shared" si="3"/>
        <v>470773.07024538273</v>
      </c>
      <c r="O20" s="2">
        <f t="shared" si="3"/>
        <v>0</v>
      </c>
      <c r="P20" s="2">
        <f t="shared" si="3"/>
        <v>0</v>
      </c>
      <c r="Q20" s="2">
        <f t="shared" si="3"/>
        <v>5219096.7702875007</v>
      </c>
      <c r="R20" s="2">
        <f t="shared" si="3"/>
        <v>5028527.9373097857</v>
      </c>
      <c r="S20" s="2">
        <f t="shared" si="3"/>
        <v>2882749.0244553518</v>
      </c>
      <c r="T20" s="2">
        <f t="shared" si="3"/>
        <v>2841163.3862467641</v>
      </c>
      <c r="U20" s="2">
        <f t="shared" si="3"/>
        <v>200333.14969999998</v>
      </c>
      <c r="V20" s="2">
        <f t="shared" si="3"/>
        <v>97743.779435250006</v>
      </c>
      <c r="W20" s="2">
        <f t="shared" si="3"/>
        <v>0</v>
      </c>
      <c r="X20" s="2">
        <f t="shared" si="3"/>
        <v>0</v>
      </c>
      <c r="Y20" s="2">
        <f t="shared" si="3"/>
        <v>2728191.8704264089</v>
      </c>
      <c r="Z20" s="2">
        <f t="shared" si="3"/>
        <v>1228271.841361146</v>
      </c>
      <c r="AA20" s="2">
        <f t="shared" si="3"/>
        <v>32739813.344201934</v>
      </c>
      <c r="AB20" s="2">
        <f t="shared" si="3"/>
        <v>23425838.051233992</v>
      </c>
      <c r="AC20" s="2">
        <f t="shared" si="3"/>
        <v>1086418.7967407638</v>
      </c>
      <c r="AD20" s="2">
        <f t="shared" si="3"/>
        <v>843862.10074785422</v>
      </c>
      <c r="AE20" s="2">
        <f t="shared" si="3"/>
        <v>4218151.3275015149</v>
      </c>
      <c r="AF20" s="2">
        <f t="shared" si="3"/>
        <v>2843012.412295213</v>
      </c>
      <c r="AG20" s="2">
        <f t="shared" si="3"/>
        <v>480407.85</v>
      </c>
      <c r="AH20" s="2">
        <f t="shared" si="3"/>
        <v>0</v>
      </c>
      <c r="AI20" s="2">
        <f t="shared" si="3"/>
        <v>7080548.604685762</v>
      </c>
      <c r="AJ20" s="2">
        <f t="shared" si="3"/>
        <v>4902883.2768052202</v>
      </c>
      <c r="AK20" s="2">
        <f t="shared" si="3"/>
        <v>0</v>
      </c>
      <c r="AL20" s="2">
        <f t="shared" si="3"/>
        <v>0</v>
      </c>
      <c r="AM20" s="2">
        <f t="shared" si="3"/>
        <v>460305994.45940065</v>
      </c>
      <c r="AN20" s="2">
        <f t="shared" si="3"/>
        <v>43455255.83551576</v>
      </c>
    </row>
    <row r="21" spans="1:40" x14ac:dyDescent="0.2">
      <c r="B21" s="42" t="s">
        <v>29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17"/>
    </row>
    <row r="22" spans="1:40" ht="12.75" customHeight="1" x14ac:dyDescent="0.2">
      <c r="B22" s="77" t="s">
        <v>66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AM22" s="34"/>
      <c r="AN22" s="34"/>
    </row>
    <row r="23" spans="1:40" ht="17.25" customHeight="1" x14ac:dyDescent="0.2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35"/>
      <c r="P23" s="35"/>
      <c r="Q23" s="34"/>
      <c r="R23" s="34"/>
      <c r="AN23" s="34"/>
    </row>
    <row r="24" spans="1:40" ht="12.75" customHeight="1" x14ac:dyDescent="0.2"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</row>
    <row r="25" spans="1:40" x14ac:dyDescent="0.2"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</row>
    <row r="26" spans="1:40" x14ac:dyDescent="0.2"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</row>
    <row r="27" spans="1:40" x14ac:dyDescent="0.2"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</row>
    <row r="28" spans="1:40" x14ac:dyDescent="0.2"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</row>
    <row r="29" spans="1:40" x14ac:dyDescent="0.2"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</row>
    <row r="30" spans="1:40" x14ac:dyDescent="0.2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</row>
    <row r="31" spans="1:40" x14ac:dyDescent="0.2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</row>
    <row r="32" spans="1:40" x14ac:dyDescent="0.2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</row>
    <row r="33" spans="3:40" x14ac:dyDescent="0.2"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</row>
    <row r="34" spans="3:40" x14ac:dyDescent="0.2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3:40" x14ac:dyDescent="0.2"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</row>
    <row r="36" spans="3:40" x14ac:dyDescent="0.2"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</row>
    <row r="37" spans="3:40" x14ac:dyDescent="0.2"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</row>
    <row r="38" spans="3:40" x14ac:dyDescent="0.2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</row>
    <row r="39" spans="3:40" x14ac:dyDescent="0.2"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</row>
    <row r="40" spans="3:40" x14ac:dyDescent="0.2"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</row>
    <row r="41" spans="3:40" x14ac:dyDescent="0.2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</row>
    <row r="42" spans="3:40" x14ac:dyDescent="0.2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</row>
    <row r="43" spans="3:40" x14ac:dyDescent="0.2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</row>
    <row r="44" spans="3:40" x14ac:dyDescent="0.2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</row>
    <row r="45" spans="3:40" x14ac:dyDescent="0.2"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</row>
    <row r="46" spans="3:40" x14ac:dyDescent="0.2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</row>
    <row r="47" spans="3:40" x14ac:dyDescent="0.2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</row>
    <row r="48" spans="3:40" x14ac:dyDescent="0.2"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</row>
    <row r="49" spans="3:40" x14ac:dyDescent="0.2"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</row>
    <row r="50" spans="3:40" x14ac:dyDescent="0.2"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</row>
    <row r="51" spans="3:40" x14ac:dyDescent="0.2"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</row>
    <row r="52" spans="3:40" x14ac:dyDescent="0.2"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</row>
    <row r="53" spans="3:40" x14ac:dyDescent="0.2"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</row>
    <row r="54" spans="3:40" x14ac:dyDescent="0.2"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</row>
    <row r="55" spans="3:40" x14ac:dyDescent="0.2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</row>
    <row r="56" spans="3:40" x14ac:dyDescent="0.2"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</row>
    <row r="57" spans="3:40" x14ac:dyDescent="0.2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</row>
    <row r="58" spans="3:40" x14ac:dyDescent="0.2"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</row>
    <row r="59" spans="3:40" x14ac:dyDescent="0.2"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</row>
    <row r="60" spans="3:40" x14ac:dyDescent="0.2"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</row>
    <row r="61" spans="3:40" x14ac:dyDescent="0.2"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</row>
    <row r="62" spans="3:40" x14ac:dyDescent="0.2"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</row>
    <row r="63" spans="3:40" x14ac:dyDescent="0.2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</row>
    <row r="64" spans="3:40" x14ac:dyDescent="0.2"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</row>
    <row r="65" spans="3:40" x14ac:dyDescent="0.2"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</row>
    <row r="66" spans="3:40" x14ac:dyDescent="0.2"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</row>
    <row r="67" spans="3:40" x14ac:dyDescent="0.2"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</row>
    <row r="68" spans="3:40" x14ac:dyDescent="0.2"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</row>
  </sheetData>
  <mergeCells count="22">
    <mergeCell ref="AM3:AN3"/>
    <mergeCell ref="Y3:Z3"/>
    <mergeCell ref="AA3:AB3"/>
    <mergeCell ref="AC3:AD3"/>
    <mergeCell ref="AE3:AF3"/>
    <mergeCell ref="AG3:AH3"/>
    <mergeCell ref="AK3:AL3"/>
    <mergeCell ref="AI3:AJ3"/>
    <mergeCell ref="O3:P3"/>
    <mergeCell ref="U3:V3"/>
    <mergeCell ref="W3:X3"/>
    <mergeCell ref="Q3:R3"/>
    <mergeCell ref="S3:T3"/>
    <mergeCell ref="B22:N23"/>
    <mergeCell ref="I3:J3"/>
    <mergeCell ref="K3:L3"/>
    <mergeCell ref="M3:N3"/>
    <mergeCell ref="A3:A4"/>
    <mergeCell ref="B3:B4"/>
    <mergeCell ref="C3:D3"/>
    <mergeCell ref="E3:F3"/>
    <mergeCell ref="G3:H3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AQ57"/>
  <sheetViews>
    <sheetView zoomScaleNormal="100" workbookViewId="0">
      <pane xSplit="2" ySplit="4" topLeftCell="C17" activePane="bottomRight" state="frozen"/>
      <selection pane="topRight" activeCell="C1" sqref="C1"/>
      <selection pane="bottomLeft" activeCell="A7" sqref="A7"/>
      <selection pane="bottomRight" activeCell="B24" sqref="B24"/>
    </sheetView>
  </sheetViews>
  <sheetFormatPr defaultRowHeight="15" x14ac:dyDescent="0.2"/>
  <cols>
    <col min="1" max="1" width="3.28515625" style="32" customWidth="1"/>
    <col min="2" max="2" width="29.85546875" style="32" customWidth="1"/>
    <col min="3" max="3" width="15.5703125" style="32" customWidth="1"/>
    <col min="4" max="4" width="12.7109375" style="32" customWidth="1"/>
    <col min="5" max="5" width="14.7109375" style="32" customWidth="1"/>
    <col min="6" max="6" width="12.7109375" style="32" customWidth="1"/>
    <col min="7" max="8" width="13.42578125" style="32" customWidth="1"/>
    <col min="9" max="28" width="12.7109375" style="32" customWidth="1"/>
    <col min="29" max="29" width="14.5703125" style="32" customWidth="1"/>
    <col min="30" max="38" width="12.7109375" style="32" customWidth="1"/>
    <col min="39" max="39" width="15.42578125" style="32" customWidth="1"/>
    <col min="40" max="40" width="14.140625" style="32" customWidth="1"/>
    <col min="41" max="41" width="12" style="32" customWidth="1"/>
    <col min="42" max="42" width="12.28515625" style="32" customWidth="1"/>
    <col min="43" max="43" width="9.7109375" style="32" bestFit="1" customWidth="1"/>
    <col min="44" max="16384" width="9.140625" style="32"/>
  </cols>
  <sheetData>
    <row r="1" spans="1:43" ht="17.25" customHeight="1" x14ac:dyDescent="0.2">
      <c r="A1" s="36" t="s">
        <v>63</v>
      </c>
    </row>
    <row r="2" spans="1:43" ht="19.5" customHeight="1" x14ac:dyDescent="0.2">
      <c r="A2" s="29" t="s">
        <v>52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pans="1:43" s="29" customFormat="1" ht="34.5" customHeight="1" x14ac:dyDescent="0.2">
      <c r="A3" s="85" t="s">
        <v>22</v>
      </c>
      <c r="B3" s="85" t="s">
        <v>23</v>
      </c>
      <c r="C3" s="82" t="s">
        <v>1</v>
      </c>
      <c r="D3" s="82"/>
      <c r="E3" s="75" t="s">
        <v>15</v>
      </c>
      <c r="F3" s="76"/>
      <c r="G3" s="75" t="s">
        <v>2</v>
      </c>
      <c r="H3" s="76"/>
      <c r="I3" s="75" t="s">
        <v>3</v>
      </c>
      <c r="J3" s="76"/>
      <c r="K3" s="75" t="s">
        <v>4</v>
      </c>
      <c r="L3" s="76"/>
      <c r="M3" s="75" t="s">
        <v>5</v>
      </c>
      <c r="N3" s="76"/>
      <c r="O3" s="75" t="s">
        <v>6</v>
      </c>
      <c r="P3" s="76"/>
      <c r="Q3" s="75" t="s">
        <v>19</v>
      </c>
      <c r="R3" s="76"/>
      <c r="S3" s="75" t="s">
        <v>16</v>
      </c>
      <c r="T3" s="76"/>
      <c r="U3" s="75" t="s">
        <v>21</v>
      </c>
      <c r="V3" s="76"/>
      <c r="W3" s="75" t="s">
        <v>17</v>
      </c>
      <c r="X3" s="76"/>
      <c r="Y3" s="75" t="s">
        <v>7</v>
      </c>
      <c r="Z3" s="76"/>
      <c r="AA3" s="75" t="s">
        <v>8</v>
      </c>
      <c r="AB3" s="76"/>
      <c r="AC3" s="71" t="s">
        <v>9</v>
      </c>
      <c r="AD3" s="72"/>
      <c r="AE3" s="71" t="s">
        <v>10</v>
      </c>
      <c r="AF3" s="72"/>
      <c r="AG3" s="71" t="s">
        <v>11</v>
      </c>
      <c r="AH3" s="72"/>
      <c r="AI3" s="73" t="s">
        <v>12</v>
      </c>
      <c r="AJ3" s="74"/>
      <c r="AK3" s="73" t="s">
        <v>13</v>
      </c>
      <c r="AL3" s="74"/>
      <c r="AM3" s="73" t="s">
        <v>24</v>
      </c>
      <c r="AN3" s="74"/>
    </row>
    <row r="4" spans="1:43" s="29" customFormat="1" ht="45" x14ac:dyDescent="0.2">
      <c r="A4" s="79"/>
      <c r="B4" s="79"/>
      <c r="C4" s="40" t="s">
        <v>27</v>
      </c>
      <c r="D4" s="40" t="s">
        <v>28</v>
      </c>
      <c r="E4" s="40" t="s">
        <v>27</v>
      </c>
      <c r="F4" s="40" t="s">
        <v>28</v>
      </c>
      <c r="G4" s="40" t="s">
        <v>27</v>
      </c>
      <c r="H4" s="40" t="s">
        <v>28</v>
      </c>
      <c r="I4" s="40" t="s">
        <v>27</v>
      </c>
      <c r="J4" s="40" t="s">
        <v>28</v>
      </c>
      <c r="K4" s="40" t="s">
        <v>27</v>
      </c>
      <c r="L4" s="40" t="s">
        <v>28</v>
      </c>
      <c r="M4" s="40" t="s">
        <v>27</v>
      </c>
      <c r="N4" s="40" t="s">
        <v>28</v>
      </c>
      <c r="O4" s="40" t="s">
        <v>27</v>
      </c>
      <c r="P4" s="40" t="s">
        <v>28</v>
      </c>
      <c r="Q4" s="40" t="s">
        <v>27</v>
      </c>
      <c r="R4" s="40" t="s">
        <v>28</v>
      </c>
      <c r="S4" s="40" t="s">
        <v>27</v>
      </c>
      <c r="T4" s="40" t="s">
        <v>28</v>
      </c>
      <c r="U4" s="40" t="s">
        <v>27</v>
      </c>
      <c r="V4" s="40" t="s">
        <v>28</v>
      </c>
      <c r="W4" s="40" t="s">
        <v>27</v>
      </c>
      <c r="X4" s="40" t="s">
        <v>28</v>
      </c>
      <c r="Y4" s="40" t="s">
        <v>27</v>
      </c>
      <c r="Z4" s="40" t="s">
        <v>28</v>
      </c>
      <c r="AA4" s="40" t="s">
        <v>27</v>
      </c>
      <c r="AB4" s="40" t="s">
        <v>28</v>
      </c>
      <c r="AC4" s="40" t="s">
        <v>27</v>
      </c>
      <c r="AD4" s="40" t="s">
        <v>28</v>
      </c>
      <c r="AE4" s="40" t="s">
        <v>27</v>
      </c>
      <c r="AF4" s="40" t="s">
        <v>28</v>
      </c>
      <c r="AG4" s="40" t="s">
        <v>27</v>
      </c>
      <c r="AH4" s="40" t="s">
        <v>28</v>
      </c>
      <c r="AI4" s="40" t="s">
        <v>27</v>
      </c>
      <c r="AJ4" s="40" t="s">
        <v>28</v>
      </c>
      <c r="AK4" s="40" t="s">
        <v>27</v>
      </c>
      <c r="AL4" s="40" t="s">
        <v>28</v>
      </c>
      <c r="AM4" s="40" t="s">
        <v>27</v>
      </c>
      <c r="AN4" s="40" t="s">
        <v>28</v>
      </c>
    </row>
    <row r="5" spans="1:43" ht="45" customHeight="1" x14ac:dyDescent="0.2">
      <c r="A5" s="67">
        <v>1</v>
      </c>
      <c r="B5" s="3" t="s">
        <v>37</v>
      </c>
      <c r="C5" s="68">
        <v>1906674.8045247386</v>
      </c>
      <c r="D5" s="68">
        <v>1395139.3991047535</v>
      </c>
      <c r="E5" s="68">
        <v>1211685.7092793758</v>
      </c>
      <c r="F5" s="68">
        <v>1208837.4225364581</v>
      </c>
      <c r="G5" s="68">
        <v>766693.25866068632</v>
      </c>
      <c r="H5" s="68">
        <v>721141.60385819804</v>
      </c>
      <c r="I5" s="68">
        <v>26067133.937456153</v>
      </c>
      <c r="J5" s="68">
        <v>26014696.301293362</v>
      </c>
      <c r="K5" s="68">
        <v>9193606.1146411486</v>
      </c>
      <c r="L5" s="68">
        <v>8220706.2974375458</v>
      </c>
      <c r="M5" s="68">
        <v>1370970.3907311014</v>
      </c>
      <c r="N5" s="68">
        <v>1233885.2932927865</v>
      </c>
      <c r="O5" s="68">
        <v>0</v>
      </c>
      <c r="P5" s="68">
        <v>0</v>
      </c>
      <c r="Q5" s="68">
        <v>1497919.9455343033</v>
      </c>
      <c r="R5" s="68">
        <v>91069.424285623929</v>
      </c>
      <c r="S5" s="68">
        <v>0</v>
      </c>
      <c r="T5" s="68">
        <v>0</v>
      </c>
      <c r="U5" s="68">
        <v>81256.046102027787</v>
      </c>
      <c r="V5" s="68">
        <v>36732.476063199836</v>
      </c>
      <c r="W5" s="68">
        <v>0</v>
      </c>
      <c r="X5" s="68">
        <v>0</v>
      </c>
      <c r="Y5" s="68">
        <v>980032.75720800506</v>
      </c>
      <c r="Z5" s="68">
        <v>532694.5062896508</v>
      </c>
      <c r="AA5" s="68">
        <v>7113398.0676377006</v>
      </c>
      <c r="AB5" s="68">
        <v>3479048.9198467135</v>
      </c>
      <c r="AC5" s="68">
        <v>0</v>
      </c>
      <c r="AD5" s="68">
        <v>0</v>
      </c>
      <c r="AE5" s="68">
        <v>626677.65313149453</v>
      </c>
      <c r="AF5" s="68">
        <v>265936.02024206368</v>
      </c>
      <c r="AG5" s="68">
        <v>0</v>
      </c>
      <c r="AH5" s="68">
        <v>0</v>
      </c>
      <c r="AI5" s="68">
        <v>2251232.1426000856</v>
      </c>
      <c r="AJ5" s="68">
        <v>457416.0285061365</v>
      </c>
      <c r="AK5" s="68">
        <v>0</v>
      </c>
      <c r="AL5" s="68">
        <v>0</v>
      </c>
      <c r="AM5" s="69">
        <f>C5+E5+G5+I5+K5+M5+O5+Q5+S5+U5+W5+Y5+AA5+AC5+AE5+AG5+AI5+AK5</f>
        <v>53067280.82750681</v>
      </c>
      <c r="AN5" s="69">
        <f>D5+F5+H5+J5+L5+N5+P5+R5+T5+V5+X5+Z5+AB5+AD5+AF5+AH5+AJ5+AL5</f>
        <v>43657303.692756489</v>
      </c>
      <c r="AO5" s="41"/>
      <c r="AP5" s="34"/>
      <c r="AQ5" s="34"/>
    </row>
    <row r="6" spans="1:43" ht="45" customHeight="1" x14ac:dyDescent="0.2">
      <c r="A6" s="67">
        <v>2</v>
      </c>
      <c r="B6" s="3" t="s">
        <v>44</v>
      </c>
      <c r="C6" s="68">
        <v>265450.76712328923</v>
      </c>
      <c r="D6" s="68">
        <v>265450.76712328923</v>
      </c>
      <c r="E6" s="68">
        <v>321128.33367332659</v>
      </c>
      <c r="F6" s="68">
        <v>321128.33367332659</v>
      </c>
      <c r="G6" s="68">
        <v>127636.29528943927</v>
      </c>
      <c r="H6" s="68">
        <v>127636.29528943927</v>
      </c>
      <c r="I6" s="68">
        <v>16461180.555014359</v>
      </c>
      <c r="J6" s="68">
        <v>16461180.555014359</v>
      </c>
      <c r="K6" s="68">
        <v>0</v>
      </c>
      <c r="L6" s="68">
        <v>0</v>
      </c>
      <c r="M6" s="68">
        <v>0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  <c r="U6" s="68">
        <v>0</v>
      </c>
      <c r="V6" s="68">
        <v>0</v>
      </c>
      <c r="W6" s="68">
        <v>0</v>
      </c>
      <c r="X6" s="68">
        <v>0</v>
      </c>
      <c r="Y6" s="68">
        <v>0</v>
      </c>
      <c r="Z6" s="68">
        <v>0</v>
      </c>
      <c r="AA6" s="68">
        <v>0</v>
      </c>
      <c r="AB6" s="68">
        <v>0</v>
      </c>
      <c r="AC6" s="68">
        <v>0</v>
      </c>
      <c r="AD6" s="68">
        <v>0</v>
      </c>
      <c r="AE6" s="68">
        <v>0</v>
      </c>
      <c r="AF6" s="68">
        <v>0</v>
      </c>
      <c r="AG6" s="68">
        <v>0</v>
      </c>
      <c r="AH6" s="68">
        <v>0</v>
      </c>
      <c r="AI6" s="68">
        <v>0</v>
      </c>
      <c r="AJ6" s="68">
        <v>0</v>
      </c>
      <c r="AK6" s="68">
        <v>0</v>
      </c>
      <c r="AL6" s="68">
        <v>0</v>
      </c>
      <c r="AM6" s="69">
        <f t="shared" ref="AM6:AN18" si="0">C6+E6+G6+I6+K6+M6+O6+Q6+S6+U6+W6+Y6+AA6+AC6+AE6+AG6+AI6+AK6</f>
        <v>17175395.951100413</v>
      </c>
      <c r="AN6" s="69">
        <f t="shared" si="0"/>
        <v>17175395.951100413</v>
      </c>
      <c r="AO6" s="34"/>
      <c r="AP6" s="34"/>
      <c r="AQ6" s="34"/>
    </row>
    <row r="7" spans="1:43" ht="45" customHeight="1" x14ac:dyDescent="0.2">
      <c r="A7" s="67">
        <v>3</v>
      </c>
      <c r="B7" s="3" t="s">
        <v>39</v>
      </c>
      <c r="C7" s="68">
        <v>2431848.4594733086</v>
      </c>
      <c r="D7" s="68">
        <v>2431390.7934128991</v>
      </c>
      <c r="E7" s="68">
        <v>349752.23327733029</v>
      </c>
      <c r="F7" s="68">
        <v>349752.23327733029</v>
      </c>
      <c r="G7" s="68">
        <v>419197.7795410183</v>
      </c>
      <c r="H7" s="68">
        <v>414578.26455911843</v>
      </c>
      <c r="I7" s="68">
        <v>30920566.389785074</v>
      </c>
      <c r="J7" s="68">
        <v>30908645.270774361</v>
      </c>
      <c r="K7" s="68">
        <v>5130890.0941419415</v>
      </c>
      <c r="L7" s="68">
        <v>5024986.0763057033</v>
      </c>
      <c r="M7" s="68">
        <v>716316.14147096546</v>
      </c>
      <c r="N7" s="68">
        <v>670095.03341567598</v>
      </c>
      <c r="O7" s="68">
        <v>0</v>
      </c>
      <c r="P7" s="68">
        <v>0</v>
      </c>
      <c r="Q7" s="68">
        <v>45171.949890109892</v>
      </c>
      <c r="R7" s="68">
        <v>9080.7850549450595</v>
      </c>
      <c r="S7" s="68">
        <v>0</v>
      </c>
      <c r="T7" s="68">
        <v>0</v>
      </c>
      <c r="U7" s="68">
        <v>108569.4122456059</v>
      </c>
      <c r="V7" s="68">
        <v>85870.485151641682</v>
      </c>
      <c r="W7" s="68">
        <v>0</v>
      </c>
      <c r="X7" s="68">
        <v>0</v>
      </c>
      <c r="Y7" s="68">
        <v>545971.81538357795</v>
      </c>
      <c r="Z7" s="68">
        <v>291236.97193044948</v>
      </c>
      <c r="AA7" s="68">
        <v>4298778.2124993186</v>
      </c>
      <c r="AB7" s="68">
        <v>923843.84553914331</v>
      </c>
      <c r="AC7" s="68">
        <v>362281.7760304804</v>
      </c>
      <c r="AD7" s="68">
        <v>29700.798268167069</v>
      </c>
      <c r="AE7" s="68">
        <v>1771226.7231418104</v>
      </c>
      <c r="AF7" s="68">
        <v>505983.03946698521</v>
      </c>
      <c r="AG7" s="68">
        <v>0</v>
      </c>
      <c r="AH7" s="68">
        <v>0</v>
      </c>
      <c r="AI7" s="68">
        <v>1010686.3972063696</v>
      </c>
      <c r="AJ7" s="68">
        <v>349855.26083110424</v>
      </c>
      <c r="AK7" s="68">
        <v>0</v>
      </c>
      <c r="AL7" s="68">
        <v>0</v>
      </c>
      <c r="AM7" s="69">
        <f t="shared" si="0"/>
        <v>48111257.384086914</v>
      </c>
      <c r="AN7" s="69">
        <f t="shared" si="0"/>
        <v>41995018.857987523</v>
      </c>
      <c r="AO7" s="34"/>
      <c r="AP7" s="34"/>
    </row>
    <row r="8" spans="1:43" ht="45" customHeight="1" x14ac:dyDescent="0.2">
      <c r="A8" s="67">
        <v>4</v>
      </c>
      <c r="B8" s="3" t="s">
        <v>38</v>
      </c>
      <c r="C8" s="68">
        <v>1867550.5699999998</v>
      </c>
      <c r="D8" s="68">
        <v>1760736.7800000003</v>
      </c>
      <c r="E8" s="68">
        <v>186295.41</v>
      </c>
      <c r="F8" s="68">
        <v>186295.41</v>
      </c>
      <c r="G8" s="68">
        <v>172497.43</v>
      </c>
      <c r="H8" s="68">
        <v>172497.43</v>
      </c>
      <c r="I8" s="68">
        <v>29681803.329999998</v>
      </c>
      <c r="J8" s="68">
        <v>29681803.330000002</v>
      </c>
      <c r="K8" s="68">
        <v>1253781.71</v>
      </c>
      <c r="L8" s="68">
        <v>1253781.7099999997</v>
      </c>
      <c r="M8" s="68">
        <v>202679.88</v>
      </c>
      <c r="N8" s="68">
        <v>190853.8</v>
      </c>
      <c r="O8" s="68">
        <v>0</v>
      </c>
      <c r="P8" s="68">
        <v>0</v>
      </c>
      <c r="Q8" s="68">
        <v>30373.73</v>
      </c>
      <c r="R8" s="68">
        <v>22975.420000000002</v>
      </c>
      <c r="S8" s="68">
        <v>50103.18</v>
      </c>
      <c r="T8" s="68">
        <v>9473.1399999999849</v>
      </c>
      <c r="U8" s="68">
        <v>0</v>
      </c>
      <c r="V8" s="68">
        <v>0</v>
      </c>
      <c r="W8" s="68">
        <v>0</v>
      </c>
      <c r="X8" s="68">
        <v>0</v>
      </c>
      <c r="Y8" s="68">
        <v>194660.22999999998</v>
      </c>
      <c r="Z8" s="68">
        <v>106343.24999999997</v>
      </c>
      <c r="AA8" s="68">
        <v>2230966.04</v>
      </c>
      <c r="AB8" s="68">
        <v>1571593.3300000005</v>
      </c>
      <c r="AC8" s="68">
        <v>0</v>
      </c>
      <c r="AD8" s="68">
        <v>0</v>
      </c>
      <c r="AE8" s="68">
        <v>161202.66999999998</v>
      </c>
      <c r="AF8" s="68">
        <v>161202.66999999995</v>
      </c>
      <c r="AG8" s="68">
        <v>81341.42</v>
      </c>
      <c r="AH8" s="68">
        <v>81341.42</v>
      </c>
      <c r="AI8" s="68">
        <v>415936.56</v>
      </c>
      <c r="AJ8" s="68">
        <v>306975.23</v>
      </c>
      <c r="AK8" s="68">
        <v>0</v>
      </c>
      <c r="AL8" s="68">
        <v>0</v>
      </c>
      <c r="AM8" s="69">
        <f t="shared" si="0"/>
        <v>36529192.160000004</v>
      </c>
      <c r="AN8" s="69">
        <f t="shared" si="0"/>
        <v>35505872.920000009</v>
      </c>
      <c r="AO8" s="34"/>
      <c r="AP8" s="34"/>
    </row>
    <row r="9" spans="1:43" ht="45" customHeight="1" x14ac:dyDescent="0.2">
      <c r="A9" s="67">
        <v>5</v>
      </c>
      <c r="B9" s="3" t="s">
        <v>41</v>
      </c>
      <c r="C9" s="68">
        <v>60867.340017781382</v>
      </c>
      <c r="D9" s="68">
        <v>60867.340017781382</v>
      </c>
      <c r="E9" s="68">
        <v>55145.483267327778</v>
      </c>
      <c r="F9" s="68">
        <v>55145.483267327778</v>
      </c>
      <c r="G9" s="68">
        <v>74124.478831488086</v>
      </c>
      <c r="H9" s="68">
        <v>71589.251780281658</v>
      </c>
      <c r="I9" s="68">
        <v>18017957.144973915</v>
      </c>
      <c r="J9" s="68">
        <v>18017957.144973915</v>
      </c>
      <c r="K9" s="68">
        <v>1187201.5815428188</v>
      </c>
      <c r="L9" s="68">
        <v>1114170.7613147404</v>
      </c>
      <c r="M9" s="68">
        <v>371113.31400104251</v>
      </c>
      <c r="N9" s="68">
        <v>138855.85406207817</v>
      </c>
      <c r="O9" s="68">
        <v>0</v>
      </c>
      <c r="P9" s="68">
        <v>0</v>
      </c>
      <c r="Q9" s="68">
        <v>5757.8500000000022</v>
      </c>
      <c r="R9" s="68">
        <v>4025.814220343007</v>
      </c>
      <c r="S9" s="68">
        <v>0</v>
      </c>
      <c r="T9" s="68">
        <v>0</v>
      </c>
      <c r="U9" s="68">
        <v>13809.998804756888</v>
      </c>
      <c r="V9" s="68">
        <v>9666.875824339073</v>
      </c>
      <c r="W9" s="68">
        <v>0</v>
      </c>
      <c r="X9" s="68">
        <v>0</v>
      </c>
      <c r="Y9" s="68">
        <v>255316.36866868596</v>
      </c>
      <c r="Z9" s="68">
        <v>125227.97883484636</v>
      </c>
      <c r="AA9" s="68">
        <v>2284194.5190899749</v>
      </c>
      <c r="AB9" s="68">
        <v>94836.97435341496</v>
      </c>
      <c r="AC9" s="68">
        <v>56567.819147455812</v>
      </c>
      <c r="AD9" s="68">
        <v>1583.9316691713175</v>
      </c>
      <c r="AE9" s="68">
        <v>84589.51833612629</v>
      </c>
      <c r="AF9" s="68">
        <v>30124.267709533644</v>
      </c>
      <c r="AG9" s="68">
        <v>0</v>
      </c>
      <c r="AH9" s="68">
        <v>0</v>
      </c>
      <c r="AI9" s="68">
        <v>74891.96251116725</v>
      </c>
      <c r="AJ9" s="68">
        <v>41071.980651270533</v>
      </c>
      <c r="AK9" s="68">
        <v>0</v>
      </c>
      <c r="AL9" s="68">
        <v>0</v>
      </c>
      <c r="AM9" s="69">
        <f t="shared" si="0"/>
        <v>22541537.379192542</v>
      </c>
      <c r="AN9" s="69">
        <f t="shared" si="0"/>
        <v>19765123.658679038</v>
      </c>
      <c r="AO9" s="34"/>
      <c r="AP9" s="34"/>
    </row>
    <row r="10" spans="1:43" ht="45" customHeight="1" x14ac:dyDescent="0.2">
      <c r="A10" s="67">
        <v>6</v>
      </c>
      <c r="B10" s="3" t="s">
        <v>40</v>
      </c>
      <c r="C10" s="68">
        <v>212843.96665511333</v>
      </c>
      <c r="D10" s="68">
        <v>212843.96665511333</v>
      </c>
      <c r="E10" s="68">
        <v>120247.02983091569</v>
      </c>
      <c r="F10" s="68">
        <v>120247.02983091569</v>
      </c>
      <c r="G10" s="68">
        <v>163459.2292281783</v>
      </c>
      <c r="H10" s="68">
        <v>123489.70378896892</v>
      </c>
      <c r="I10" s="68">
        <v>17176284.247725859</v>
      </c>
      <c r="J10" s="68">
        <v>17176284.247725859</v>
      </c>
      <c r="K10" s="68">
        <v>2641029.2108202083</v>
      </c>
      <c r="L10" s="68">
        <v>1903200.4865600043</v>
      </c>
      <c r="M10" s="68">
        <v>178793.86417469641</v>
      </c>
      <c r="N10" s="68">
        <v>106404.07971486574</v>
      </c>
      <c r="O10" s="68">
        <v>0</v>
      </c>
      <c r="P10" s="68">
        <v>0</v>
      </c>
      <c r="Q10" s="68">
        <v>2674138.9615256526</v>
      </c>
      <c r="R10" s="68">
        <v>125574.18887244123</v>
      </c>
      <c r="S10" s="68">
        <v>1831408.8096862638</v>
      </c>
      <c r="T10" s="68">
        <v>111636.78074910474</v>
      </c>
      <c r="U10" s="68">
        <v>0</v>
      </c>
      <c r="V10" s="68">
        <v>0</v>
      </c>
      <c r="W10" s="68">
        <v>0</v>
      </c>
      <c r="X10" s="68">
        <v>0</v>
      </c>
      <c r="Y10" s="68">
        <v>196743.08217016514</v>
      </c>
      <c r="Z10" s="68">
        <v>63647.671796743089</v>
      </c>
      <c r="AA10" s="68">
        <v>731483.46564016293</v>
      </c>
      <c r="AB10" s="68">
        <v>133190.37166174047</v>
      </c>
      <c r="AC10" s="68">
        <v>197690.37509638409</v>
      </c>
      <c r="AD10" s="68">
        <v>37368.804361537288</v>
      </c>
      <c r="AE10" s="68">
        <v>209355.55365378424</v>
      </c>
      <c r="AF10" s="68">
        <v>80778.513472671213</v>
      </c>
      <c r="AG10" s="68">
        <v>0</v>
      </c>
      <c r="AH10" s="68">
        <v>0</v>
      </c>
      <c r="AI10" s="68">
        <v>76494.315036666798</v>
      </c>
      <c r="AJ10" s="68">
        <v>38178.742561808482</v>
      </c>
      <c r="AK10" s="68">
        <v>0</v>
      </c>
      <c r="AL10" s="68">
        <v>0</v>
      </c>
      <c r="AM10" s="69">
        <f t="shared" si="0"/>
        <v>26409972.111244049</v>
      </c>
      <c r="AN10" s="69">
        <f t="shared" si="0"/>
        <v>20232844.587751776</v>
      </c>
      <c r="AO10" s="34"/>
      <c r="AP10" s="34"/>
    </row>
    <row r="11" spans="1:43" ht="45" customHeight="1" x14ac:dyDescent="0.2">
      <c r="A11" s="67">
        <v>7</v>
      </c>
      <c r="B11" s="3" t="s">
        <v>43</v>
      </c>
      <c r="C11" s="68">
        <v>1166412.3999999999</v>
      </c>
      <c r="D11" s="68">
        <v>1166412.3999999999</v>
      </c>
      <c r="E11" s="68">
        <v>112988.3</v>
      </c>
      <c r="F11" s="68">
        <v>112681.39</v>
      </c>
      <c r="G11" s="68">
        <v>137740.4</v>
      </c>
      <c r="H11" s="68">
        <v>137740.4</v>
      </c>
      <c r="I11" s="68">
        <v>23530804.399999999</v>
      </c>
      <c r="J11" s="68">
        <v>23530804.399999999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8">
        <v>0</v>
      </c>
      <c r="Y11" s="68">
        <v>0</v>
      </c>
      <c r="Z11" s="68">
        <v>0</v>
      </c>
      <c r="AA11" s="68">
        <v>0</v>
      </c>
      <c r="AB11" s="68">
        <v>0</v>
      </c>
      <c r="AC11" s="68">
        <v>0</v>
      </c>
      <c r="AD11" s="68">
        <v>0</v>
      </c>
      <c r="AE11" s="68">
        <v>0</v>
      </c>
      <c r="AF11" s="68">
        <v>0</v>
      </c>
      <c r="AG11" s="68">
        <v>0</v>
      </c>
      <c r="AH11" s="68">
        <v>0</v>
      </c>
      <c r="AI11" s="68">
        <v>0</v>
      </c>
      <c r="AJ11" s="68">
        <v>0</v>
      </c>
      <c r="AK11" s="68">
        <v>0</v>
      </c>
      <c r="AL11" s="68">
        <v>0</v>
      </c>
      <c r="AM11" s="69">
        <f t="shared" si="0"/>
        <v>24947945.5</v>
      </c>
      <c r="AN11" s="69">
        <f t="shared" si="0"/>
        <v>24947638.59</v>
      </c>
      <c r="AO11" s="34"/>
      <c r="AP11" s="34"/>
    </row>
    <row r="12" spans="1:43" ht="45" customHeight="1" x14ac:dyDescent="0.2">
      <c r="A12" s="67">
        <v>8</v>
      </c>
      <c r="B12" s="3" t="s">
        <v>54</v>
      </c>
      <c r="C12" s="68">
        <v>2426005.21</v>
      </c>
      <c r="D12" s="68">
        <v>2426005.21</v>
      </c>
      <c r="E12" s="68">
        <v>199208.02186014512</v>
      </c>
      <c r="F12" s="68">
        <v>199208.02186014512</v>
      </c>
      <c r="G12" s="68">
        <v>207190.64865447441</v>
      </c>
      <c r="H12" s="68">
        <v>207190.64865447441</v>
      </c>
      <c r="I12" s="68">
        <v>6769556.5999999978</v>
      </c>
      <c r="J12" s="68">
        <v>6769556.5999999978</v>
      </c>
      <c r="K12" s="68">
        <v>65705.791878832359</v>
      </c>
      <c r="L12" s="68">
        <v>65705.791878832359</v>
      </c>
      <c r="M12" s="68">
        <v>11016.670238941351</v>
      </c>
      <c r="N12" s="68">
        <v>11016.670238941351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v>0</v>
      </c>
      <c r="AB12" s="68">
        <v>0</v>
      </c>
      <c r="AC12" s="68">
        <v>0</v>
      </c>
      <c r="AD12" s="68">
        <v>0</v>
      </c>
      <c r="AE12" s="68">
        <v>0</v>
      </c>
      <c r="AF12" s="68">
        <v>0</v>
      </c>
      <c r="AG12" s="68">
        <v>0</v>
      </c>
      <c r="AH12" s="68">
        <v>0</v>
      </c>
      <c r="AI12" s="68">
        <v>0</v>
      </c>
      <c r="AJ12" s="68">
        <v>0</v>
      </c>
      <c r="AK12" s="68">
        <v>0</v>
      </c>
      <c r="AL12" s="68">
        <v>0</v>
      </c>
      <c r="AM12" s="69">
        <f t="shared" si="0"/>
        <v>9678682.942632392</v>
      </c>
      <c r="AN12" s="69">
        <f t="shared" si="0"/>
        <v>9678682.942632392</v>
      </c>
      <c r="AO12" s="34"/>
      <c r="AP12" s="34"/>
    </row>
    <row r="13" spans="1:43" ht="45" customHeight="1" x14ac:dyDescent="0.2">
      <c r="A13" s="67">
        <v>9</v>
      </c>
      <c r="B13" s="3" t="s">
        <v>53</v>
      </c>
      <c r="C13" s="68">
        <v>0</v>
      </c>
      <c r="D13" s="68">
        <v>0</v>
      </c>
      <c r="E13" s="68">
        <v>15685.5</v>
      </c>
      <c r="F13" s="68">
        <v>15685.5</v>
      </c>
      <c r="G13" s="68">
        <v>26586.59</v>
      </c>
      <c r="H13" s="68">
        <v>26586.59</v>
      </c>
      <c r="I13" s="68">
        <v>347296.24</v>
      </c>
      <c r="J13" s="68">
        <v>347296.24</v>
      </c>
      <c r="K13" s="68">
        <v>420693.34</v>
      </c>
      <c r="L13" s="68">
        <v>384816.91198472941</v>
      </c>
      <c r="M13" s="68">
        <v>59302.9</v>
      </c>
      <c r="N13" s="68">
        <v>51243.166704882322</v>
      </c>
      <c r="O13" s="68">
        <v>0</v>
      </c>
      <c r="P13" s="68">
        <v>0</v>
      </c>
      <c r="Q13" s="68">
        <v>4431.1899999999996</v>
      </c>
      <c r="R13" s="68">
        <v>136.14550992054774</v>
      </c>
      <c r="S13" s="68">
        <v>3313.46</v>
      </c>
      <c r="T13" s="68">
        <v>236.90433330684891</v>
      </c>
      <c r="U13" s="68">
        <v>35223.699999999997</v>
      </c>
      <c r="V13" s="68">
        <v>0</v>
      </c>
      <c r="W13" s="68">
        <v>9877.5499999999993</v>
      </c>
      <c r="X13" s="68">
        <v>0</v>
      </c>
      <c r="Y13" s="68">
        <v>366625.55</v>
      </c>
      <c r="Z13" s="68">
        <v>176643.52837616907</v>
      </c>
      <c r="AA13" s="68">
        <v>11153326.220000001</v>
      </c>
      <c r="AB13" s="68">
        <v>401210.05250953475</v>
      </c>
      <c r="AC13" s="68">
        <v>56132.08</v>
      </c>
      <c r="AD13" s="68">
        <v>6923.9025305178984</v>
      </c>
      <c r="AE13" s="68">
        <v>311492.53999999998</v>
      </c>
      <c r="AF13" s="68">
        <v>52156.375410425484</v>
      </c>
      <c r="AG13" s="68">
        <v>0</v>
      </c>
      <c r="AH13" s="68">
        <v>0</v>
      </c>
      <c r="AI13" s="68">
        <v>724051.8</v>
      </c>
      <c r="AJ13" s="68">
        <v>168459.94571430766</v>
      </c>
      <c r="AK13" s="68">
        <v>0</v>
      </c>
      <c r="AL13" s="68">
        <v>0</v>
      </c>
      <c r="AM13" s="69">
        <f t="shared" si="0"/>
        <v>13534038.66</v>
      </c>
      <c r="AN13" s="69">
        <f t="shared" si="0"/>
        <v>1631395.2630737938</v>
      </c>
      <c r="AO13" s="34"/>
      <c r="AP13" s="34"/>
    </row>
    <row r="14" spans="1:43" ht="45" customHeight="1" x14ac:dyDescent="0.2">
      <c r="A14" s="67">
        <v>10</v>
      </c>
      <c r="B14" s="3" t="s">
        <v>42</v>
      </c>
      <c r="C14" s="68">
        <v>1681.15</v>
      </c>
      <c r="D14" s="68">
        <v>1474.89</v>
      </c>
      <c r="E14" s="68">
        <v>2391.7800000000002</v>
      </c>
      <c r="F14" s="68">
        <v>1402.36</v>
      </c>
      <c r="G14" s="68">
        <v>6194.95</v>
      </c>
      <c r="H14" s="68">
        <v>1749.8700000000001</v>
      </c>
      <c r="I14" s="68">
        <v>5079426.4500000011</v>
      </c>
      <c r="J14" s="68">
        <v>5079426.4500000011</v>
      </c>
      <c r="K14" s="68">
        <v>49022.13</v>
      </c>
      <c r="L14" s="68">
        <v>36547.089999999997</v>
      </c>
      <c r="M14" s="68">
        <v>4512.08</v>
      </c>
      <c r="N14" s="68">
        <v>2917.75</v>
      </c>
      <c r="O14" s="68">
        <v>0</v>
      </c>
      <c r="P14" s="68">
        <v>0</v>
      </c>
      <c r="Q14" s="68">
        <v>0</v>
      </c>
      <c r="R14" s="68">
        <v>0</v>
      </c>
      <c r="S14" s="68">
        <v>42671.25</v>
      </c>
      <c r="T14" s="68">
        <v>871.13</v>
      </c>
      <c r="U14" s="68">
        <v>0</v>
      </c>
      <c r="V14" s="68">
        <v>0</v>
      </c>
      <c r="W14" s="68">
        <v>0</v>
      </c>
      <c r="X14" s="68">
        <v>0</v>
      </c>
      <c r="Y14" s="68">
        <v>46760.800000000003</v>
      </c>
      <c r="Z14" s="68">
        <v>38161.51</v>
      </c>
      <c r="AA14" s="68">
        <v>2269.23</v>
      </c>
      <c r="AB14" s="68">
        <v>1176.8499999999999</v>
      </c>
      <c r="AC14" s="68">
        <v>28279.45</v>
      </c>
      <c r="AD14" s="68">
        <v>601.58000000000004</v>
      </c>
      <c r="AE14" s="68">
        <v>0</v>
      </c>
      <c r="AF14" s="68">
        <v>0</v>
      </c>
      <c r="AG14" s="68">
        <v>0</v>
      </c>
      <c r="AH14" s="68">
        <v>0</v>
      </c>
      <c r="AI14" s="68">
        <v>0</v>
      </c>
      <c r="AJ14" s="68">
        <v>0</v>
      </c>
      <c r="AK14" s="68">
        <v>0</v>
      </c>
      <c r="AL14" s="68">
        <v>0</v>
      </c>
      <c r="AM14" s="69">
        <f t="shared" si="0"/>
        <v>5263209.2700000014</v>
      </c>
      <c r="AN14" s="69">
        <f t="shared" si="0"/>
        <v>5164329.4800000004</v>
      </c>
      <c r="AO14" s="34"/>
      <c r="AP14" s="34"/>
    </row>
    <row r="15" spans="1:43" ht="45" customHeight="1" x14ac:dyDescent="0.2">
      <c r="A15" s="67">
        <v>11</v>
      </c>
      <c r="B15" s="3" t="s">
        <v>45</v>
      </c>
      <c r="C15" s="68">
        <v>1081537.4500000002</v>
      </c>
      <c r="D15" s="68">
        <v>1081537.4500000002</v>
      </c>
      <c r="E15" s="68">
        <v>6953.17</v>
      </c>
      <c r="F15" s="68">
        <v>6953.17</v>
      </c>
      <c r="G15" s="68">
        <v>819.43083917581112</v>
      </c>
      <c r="H15" s="68">
        <v>819.43083917581112</v>
      </c>
      <c r="I15" s="68">
        <v>2953733.1599999992</v>
      </c>
      <c r="J15" s="68">
        <v>2953733.1599999992</v>
      </c>
      <c r="K15" s="68">
        <v>662711.92500000005</v>
      </c>
      <c r="L15" s="68">
        <v>662711.92500000005</v>
      </c>
      <c r="M15" s="68">
        <v>3396.653786448107</v>
      </c>
      <c r="N15" s="68">
        <v>3396.653786448107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  <c r="T15" s="68">
        <v>0</v>
      </c>
      <c r="U15" s="68">
        <v>0</v>
      </c>
      <c r="V15" s="68">
        <v>0</v>
      </c>
      <c r="W15" s="68">
        <v>0</v>
      </c>
      <c r="X15" s="68">
        <v>0</v>
      </c>
      <c r="Y15" s="68">
        <v>0</v>
      </c>
      <c r="Z15" s="68">
        <v>0</v>
      </c>
      <c r="AA15" s="68">
        <v>81828.080941039196</v>
      </c>
      <c r="AB15" s="68">
        <v>81828.080941039196</v>
      </c>
      <c r="AC15" s="68">
        <v>0</v>
      </c>
      <c r="AD15" s="68">
        <v>0</v>
      </c>
      <c r="AE15" s="68">
        <v>46057.290448997308</v>
      </c>
      <c r="AF15" s="68">
        <v>45276.930448997329</v>
      </c>
      <c r="AG15" s="68">
        <v>108911.51000000001</v>
      </c>
      <c r="AH15" s="68">
        <v>108911.51000000001</v>
      </c>
      <c r="AI15" s="68">
        <v>2425.5739344262297</v>
      </c>
      <c r="AJ15" s="68">
        <v>2425.5739344262297</v>
      </c>
      <c r="AK15" s="68">
        <v>0</v>
      </c>
      <c r="AL15" s="68">
        <v>0</v>
      </c>
      <c r="AM15" s="69">
        <f t="shared" si="0"/>
        <v>4948374.2449500859</v>
      </c>
      <c r="AN15" s="69">
        <f t="shared" si="0"/>
        <v>4947593.8849500865</v>
      </c>
      <c r="AO15" s="34"/>
      <c r="AP15" s="34"/>
    </row>
    <row r="16" spans="1:43" ht="45" customHeight="1" x14ac:dyDescent="0.2">
      <c r="A16" s="67">
        <v>12</v>
      </c>
      <c r="B16" s="3" t="s">
        <v>48</v>
      </c>
      <c r="C16" s="68">
        <v>0</v>
      </c>
      <c r="D16" s="68">
        <v>0</v>
      </c>
      <c r="E16" s="68">
        <v>2976.74</v>
      </c>
      <c r="F16" s="68">
        <v>2976.74</v>
      </c>
      <c r="G16" s="68">
        <v>14718.08</v>
      </c>
      <c r="H16" s="68">
        <v>14718.08</v>
      </c>
      <c r="I16" s="68">
        <v>112658</v>
      </c>
      <c r="J16" s="68">
        <v>112658</v>
      </c>
      <c r="K16" s="68">
        <v>1035284.53</v>
      </c>
      <c r="L16" s="68">
        <v>997662.78</v>
      </c>
      <c r="M16" s="68">
        <v>59893.7</v>
      </c>
      <c r="N16" s="68">
        <v>59893.7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0</v>
      </c>
      <c r="U16" s="68">
        <v>0</v>
      </c>
      <c r="V16" s="68">
        <v>0</v>
      </c>
      <c r="W16" s="68">
        <v>0</v>
      </c>
      <c r="X16" s="68">
        <v>0</v>
      </c>
      <c r="Y16" s="68">
        <v>139324.32999999996</v>
      </c>
      <c r="Z16" s="68">
        <v>139324.32999999996</v>
      </c>
      <c r="AA16" s="68">
        <v>338473.20706785237</v>
      </c>
      <c r="AB16" s="68">
        <v>338473.20706785237</v>
      </c>
      <c r="AC16" s="68">
        <v>0</v>
      </c>
      <c r="AD16" s="68">
        <v>0</v>
      </c>
      <c r="AE16" s="68">
        <v>1152344.83</v>
      </c>
      <c r="AF16" s="68">
        <v>586564.82999999984</v>
      </c>
      <c r="AG16" s="68">
        <v>82802</v>
      </c>
      <c r="AH16" s="68">
        <v>82802</v>
      </c>
      <c r="AI16" s="68">
        <v>246668.06</v>
      </c>
      <c r="AJ16" s="68">
        <v>233500</v>
      </c>
      <c r="AK16" s="68">
        <v>0</v>
      </c>
      <c r="AL16" s="68">
        <v>0</v>
      </c>
      <c r="AM16" s="69">
        <f t="shared" si="0"/>
        <v>3185143.4770678524</v>
      </c>
      <c r="AN16" s="69">
        <f t="shared" si="0"/>
        <v>2568573.6670678519</v>
      </c>
      <c r="AO16" s="34"/>
      <c r="AP16" s="34"/>
    </row>
    <row r="17" spans="1:42" ht="45" customHeight="1" x14ac:dyDescent="0.2">
      <c r="A17" s="67">
        <v>13</v>
      </c>
      <c r="B17" s="3" t="s">
        <v>46</v>
      </c>
      <c r="C17" s="68">
        <v>0</v>
      </c>
      <c r="D17" s="68">
        <v>0</v>
      </c>
      <c r="E17" s="68">
        <v>263.23</v>
      </c>
      <c r="F17" s="68">
        <v>263.23</v>
      </c>
      <c r="G17" s="68">
        <v>12080.094000000001</v>
      </c>
      <c r="H17" s="68">
        <v>3098.33</v>
      </c>
      <c r="I17" s="68">
        <v>228819.20000000001</v>
      </c>
      <c r="J17" s="68">
        <v>228819.20000000001</v>
      </c>
      <c r="K17" s="68">
        <v>157993</v>
      </c>
      <c r="L17" s="68">
        <v>78426</v>
      </c>
      <c r="M17" s="68">
        <v>23217</v>
      </c>
      <c r="N17" s="68">
        <v>11639</v>
      </c>
      <c r="O17" s="68">
        <v>0</v>
      </c>
      <c r="P17" s="68">
        <v>0</v>
      </c>
      <c r="Q17" s="68">
        <v>0</v>
      </c>
      <c r="R17" s="68">
        <v>0</v>
      </c>
      <c r="S17" s="68">
        <v>226513.84999999998</v>
      </c>
      <c r="T17" s="68">
        <v>99.520000000018626</v>
      </c>
      <c r="U17" s="68">
        <v>0</v>
      </c>
      <c r="V17" s="68">
        <v>0</v>
      </c>
      <c r="W17" s="68">
        <v>0</v>
      </c>
      <c r="X17" s="68">
        <v>0</v>
      </c>
      <c r="Y17" s="68">
        <v>7773.74</v>
      </c>
      <c r="Z17" s="68">
        <v>3458.39</v>
      </c>
      <c r="AA17" s="68">
        <v>58803.479999999996</v>
      </c>
      <c r="AB17" s="68">
        <v>4952.3000000000102</v>
      </c>
      <c r="AC17" s="68">
        <v>0</v>
      </c>
      <c r="AD17" s="68">
        <v>0</v>
      </c>
      <c r="AE17" s="68">
        <v>16550.630000000005</v>
      </c>
      <c r="AF17" s="68">
        <v>16550.630000000005</v>
      </c>
      <c r="AG17" s="68">
        <v>0</v>
      </c>
      <c r="AH17" s="68">
        <v>0</v>
      </c>
      <c r="AI17" s="68">
        <v>150913.10999999999</v>
      </c>
      <c r="AJ17" s="68">
        <v>14528.6</v>
      </c>
      <c r="AK17" s="68">
        <v>0</v>
      </c>
      <c r="AL17" s="68">
        <v>0</v>
      </c>
      <c r="AM17" s="69">
        <f t="shared" si="0"/>
        <v>882927.33399999992</v>
      </c>
      <c r="AN17" s="69">
        <f t="shared" si="0"/>
        <v>361835.2</v>
      </c>
      <c r="AO17" s="34"/>
      <c r="AP17" s="34"/>
    </row>
    <row r="18" spans="1:42" ht="45" customHeight="1" x14ac:dyDescent="0.2">
      <c r="A18" s="67">
        <v>14</v>
      </c>
      <c r="B18" s="3" t="s">
        <v>47</v>
      </c>
      <c r="C18" s="68">
        <v>0</v>
      </c>
      <c r="D18" s="68">
        <v>0</v>
      </c>
      <c r="E18" s="68">
        <v>9853.7769838749791</v>
      </c>
      <c r="F18" s="68">
        <v>9853.7769838749791</v>
      </c>
      <c r="G18" s="68">
        <v>23680.336276571375</v>
      </c>
      <c r="H18" s="68">
        <v>23680.336276571375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v>0</v>
      </c>
      <c r="U18" s="68">
        <v>0</v>
      </c>
      <c r="V18" s="68">
        <v>0</v>
      </c>
      <c r="W18" s="68">
        <v>0</v>
      </c>
      <c r="X18" s="68">
        <v>0</v>
      </c>
      <c r="Y18" s="68">
        <v>0</v>
      </c>
      <c r="Z18" s="68">
        <v>0</v>
      </c>
      <c r="AA18" s="68">
        <v>111247.09089730155</v>
      </c>
      <c r="AB18" s="68">
        <v>29147.549847070171</v>
      </c>
      <c r="AC18" s="68">
        <v>154866.80637800961</v>
      </c>
      <c r="AD18" s="68">
        <v>97073.392701417062</v>
      </c>
      <c r="AE18" s="68">
        <v>0</v>
      </c>
      <c r="AF18" s="68">
        <v>0</v>
      </c>
      <c r="AG18" s="68">
        <v>0</v>
      </c>
      <c r="AH18" s="68">
        <v>0</v>
      </c>
      <c r="AI18" s="68">
        <v>228532.8098905356</v>
      </c>
      <c r="AJ18" s="68">
        <v>131261.00068528074</v>
      </c>
      <c r="AK18" s="68">
        <v>0</v>
      </c>
      <c r="AL18" s="68">
        <v>0</v>
      </c>
      <c r="AM18" s="69">
        <f t="shared" si="0"/>
        <v>528180.82042629318</v>
      </c>
      <c r="AN18" s="69">
        <f t="shared" si="0"/>
        <v>291016.05649421434</v>
      </c>
      <c r="AO18" s="34"/>
      <c r="AP18" s="34"/>
    </row>
    <row r="19" spans="1:42" ht="45" customHeight="1" x14ac:dyDescent="0.2">
      <c r="A19" s="67">
        <v>15</v>
      </c>
      <c r="B19" s="3" t="s">
        <v>59</v>
      </c>
      <c r="C19" s="68">
        <v>0</v>
      </c>
      <c r="D19" s="68">
        <v>0</v>
      </c>
      <c r="E19" s="68">
        <v>9094.0611224087643</v>
      </c>
      <c r="F19" s="68">
        <v>9094.0611224087643</v>
      </c>
      <c r="G19" s="68">
        <v>21566.902816012651</v>
      </c>
      <c r="H19" s="68">
        <v>21566.902816012651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99129.204875571275</v>
      </c>
      <c r="AB19" s="68">
        <v>22853.104362029073</v>
      </c>
      <c r="AC19" s="68">
        <v>138575.69210018194</v>
      </c>
      <c r="AD19" s="68">
        <v>86870.055536247528</v>
      </c>
      <c r="AE19" s="68">
        <v>0</v>
      </c>
      <c r="AF19" s="68">
        <v>0</v>
      </c>
      <c r="AG19" s="68">
        <v>0</v>
      </c>
      <c r="AH19" s="68">
        <v>0</v>
      </c>
      <c r="AI19" s="68">
        <v>204319.69036503148</v>
      </c>
      <c r="AJ19" s="68">
        <v>117693.9514142118</v>
      </c>
      <c r="AK19" s="68">
        <v>0</v>
      </c>
      <c r="AL19" s="68">
        <v>0</v>
      </c>
      <c r="AM19" s="69">
        <f t="shared" ref="AM19" si="1">C19+E19+G19+I19+K19+M19+O19+Q19+S19+U19+W19+Y19+AA19+AC19+AE19+AG19+AI19+AK19</f>
        <v>472685.55127920612</v>
      </c>
      <c r="AN19" s="69">
        <f t="shared" ref="AN19" si="2">D19+F19+H19+J19+L19+N19+P19+R19+T19+V19+X19+Z19+AB19+AD19+AF19+AH19+AJ19+AL19</f>
        <v>258078.07525090981</v>
      </c>
      <c r="AO19" s="34"/>
      <c r="AP19" s="34"/>
    </row>
    <row r="20" spans="1:42" x14ac:dyDescent="0.2">
      <c r="A20" s="16"/>
      <c r="B20" s="38" t="s">
        <v>24</v>
      </c>
      <c r="C20" s="2">
        <f t="shared" ref="C20:AM20" si="3">SUM(C5:C19)</f>
        <v>11420872.117794234</v>
      </c>
      <c r="D20" s="2">
        <f t="shared" si="3"/>
        <v>10801858.996313836</v>
      </c>
      <c r="E20" s="2">
        <f t="shared" si="3"/>
        <v>2603668.7792947046</v>
      </c>
      <c r="F20" s="2">
        <f t="shared" si="3"/>
        <v>2599524.1625517872</v>
      </c>
      <c r="G20" s="2">
        <f t="shared" si="3"/>
        <v>2174185.9041370442</v>
      </c>
      <c r="H20" s="2">
        <f t="shared" si="3"/>
        <v>2068083.1378622407</v>
      </c>
      <c r="I20" s="2">
        <f t="shared" si="3"/>
        <v>177347219.65495536</v>
      </c>
      <c r="J20" s="2">
        <f t="shared" si="3"/>
        <v>177282860.89978185</v>
      </c>
      <c r="K20" s="2">
        <f t="shared" si="3"/>
        <v>21797919.428024951</v>
      </c>
      <c r="L20" s="2">
        <f t="shared" si="3"/>
        <v>19742715.830481555</v>
      </c>
      <c r="M20" s="2">
        <f t="shared" si="3"/>
        <v>3001212.5944031957</v>
      </c>
      <c r="N20" s="2">
        <f t="shared" si="3"/>
        <v>2480201.0012156791</v>
      </c>
      <c r="O20" s="2">
        <f t="shared" si="3"/>
        <v>0</v>
      </c>
      <c r="P20" s="2">
        <f t="shared" si="3"/>
        <v>0</v>
      </c>
      <c r="Q20" s="2">
        <f t="shared" si="3"/>
        <v>4257793.6269500665</v>
      </c>
      <c r="R20" s="2">
        <f t="shared" si="3"/>
        <v>252861.77794327377</v>
      </c>
      <c r="S20" s="2">
        <f t="shared" si="3"/>
        <v>2154010.5496862638</v>
      </c>
      <c r="T20" s="2">
        <f t="shared" si="3"/>
        <v>122317.47508241161</v>
      </c>
      <c r="U20" s="2">
        <f t="shared" si="3"/>
        <v>238859.15715239057</v>
      </c>
      <c r="V20" s="2">
        <f t="shared" si="3"/>
        <v>132269.83703918059</v>
      </c>
      <c r="W20" s="2">
        <f t="shared" si="3"/>
        <v>9877.5499999999993</v>
      </c>
      <c r="X20" s="2">
        <f t="shared" si="3"/>
        <v>0</v>
      </c>
      <c r="Y20" s="2">
        <f t="shared" si="3"/>
        <v>2733208.673430434</v>
      </c>
      <c r="Z20" s="2">
        <f t="shared" si="3"/>
        <v>1476738.1372278586</v>
      </c>
      <c r="AA20" s="2">
        <f t="shared" si="3"/>
        <v>28503896.818648923</v>
      </c>
      <c r="AB20" s="2">
        <f t="shared" si="3"/>
        <v>7082154.5861285366</v>
      </c>
      <c r="AC20" s="2">
        <f t="shared" si="3"/>
        <v>994393.9987525118</v>
      </c>
      <c r="AD20" s="2">
        <f t="shared" si="3"/>
        <v>260122.46506705816</v>
      </c>
      <c r="AE20" s="2">
        <f t="shared" si="3"/>
        <v>4379497.4087122129</v>
      </c>
      <c r="AF20" s="2">
        <f t="shared" si="3"/>
        <v>1744573.2767506763</v>
      </c>
      <c r="AG20" s="2">
        <f t="shared" si="3"/>
        <v>273054.93</v>
      </c>
      <c r="AH20" s="2">
        <f t="shared" si="3"/>
        <v>273054.93</v>
      </c>
      <c r="AI20" s="2">
        <f t="shared" si="3"/>
        <v>5386152.4215442827</v>
      </c>
      <c r="AJ20" s="2">
        <f t="shared" si="3"/>
        <v>1861366.3142985464</v>
      </c>
      <c r="AK20" s="2">
        <f t="shared" si="3"/>
        <v>0</v>
      </c>
      <c r="AL20" s="2">
        <f t="shared" si="3"/>
        <v>0</v>
      </c>
      <c r="AM20" s="2">
        <f t="shared" si="3"/>
        <v>267275823.61348656</v>
      </c>
      <c r="AN20" s="2">
        <f>SUM(AN5:AN19)</f>
        <v>228180702.82774448</v>
      </c>
    </row>
    <row r="21" spans="1:42" ht="18" x14ac:dyDescent="0.2">
      <c r="B21" s="42" t="s">
        <v>29</v>
      </c>
      <c r="AM21" s="34"/>
      <c r="AN21" s="18"/>
    </row>
    <row r="22" spans="1:42" ht="15.75" customHeight="1" x14ac:dyDescent="0.2">
      <c r="B22" s="77" t="s">
        <v>64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AN22" s="34"/>
    </row>
    <row r="23" spans="1:42" ht="15.75" customHeight="1" x14ac:dyDescent="0.2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AP23" s="34"/>
    </row>
    <row r="24" spans="1:42" ht="15.75" customHeight="1" x14ac:dyDescent="0.3">
      <c r="B24" s="43" t="s">
        <v>51</v>
      </c>
    </row>
    <row r="25" spans="1:42" ht="15.75" customHeight="1" x14ac:dyDescent="0.3">
      <c r="B25" s="43" t="s">
        <v>31</v>
      </c>
    </row>
    <row r="26" spans="1:42" ht="15.75" customHeight="1" x14ac:dyDescent="0.2"/>
    <row r="27" spans="1:42" ht="15.75" customHeight="1" x14ac:dyDescent="0.2"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</row>
    <row r="28" spans="1:42" ht="15.75" customHeight="1" x14ac:dyDescent="0.2"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</row>
    <row r="29" spans="1:42" ht="15.75" customHeight="1" x14ac:dyDescent="0.3">
      <c r="B29" s="4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</row>
    <row r="30" spans="1:42" ht="15.75" customHeight="1" x14ac:dyDescent="0.3">
      <c r="B30" s="4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</row>
    <row r="31" spans="1:42" ht="15.75" customHeight="1" x14ac:dyDescent="0.2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</row>
    <row r="32" spans="1:42" ht="15.75" customHeight="1" x14ac:dyDescent="0.2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</row>
    <row r="33" spans="3:40" ht="15.75" customHeight="1" x14ac:dyDescent="0.2"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</row>
    <row r="34" spans="3:40" ht="15.75" customHeight="1" x14ac:dyDescent="0.2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3:40" ht="15.75" customHeight="1" x14ac:dyDescent="0.2"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</row>
    <row r="36" spans="3:40" ht="15.75" customHeight="1" x14ac:dyDescent="0.2"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</row>
    <row r="37" spans="3:40" ht="15.75" customHeight="1" x14ac:dyDescent="0.2"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</row>
    <row r="38" spans="3:40" ht="15.75" customHeight="1" x14ac:dyDescent="0.2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</row>
    <row r="39" spans="3:40" ht="15.75" customHeight="1" x14ac:dyDescent="0.2"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</row>
    <row r="40" spans="3:40" ht="15.75" customHeight="1" x14ac:dyDescent="0.2"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</row>
    <row r="41" spans="3:40" ht="15.75" customHeight="1" x14ac:dyDescent="0.2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</row>
    <row r="42" spans="3:40" ht="15.75" customHeight="1" x14ac:dyDescent="0.2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</row>
    <row r="43" spans="3:40" ht="15.75" customHeight="1" x14ac:dyDescent="0.2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</row>
    <row r="44" spans="3:40" ht="15.75" customHeight="1" x14ac:dyDescent="0.2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</row>
    <row r="45" spans="3:40" ht="15.75" customHeight="1" x14ac:dyDescent="0.2"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</row>
    <row r="46" spans="3:40" ht="15.75" customHeight="1" x14ac:dyDescent="0.2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</row>
    <row r="47" spans="3:40" ht="15.75" customHeight="1" x14ac:dyDescent="0.2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</row>
    <row r="48" spans="3:40" ht="15.75" customHeight="1" x14ac:dyDescent="0.2"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</row>
    <row r="49" spans="3:40" ht="15.75" customHeight="1" x14ac:dyDescent="0.2"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</row>
    <row r="50" spans="3:40" ht="15.75" customHeight="1" x14ac:dyDescent="0.2"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</row>
    <row r="51" spans="3:40" ht="15.75" customHeight="1" x14ac:dyDescent="0.2"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</row>
    <row r="52" spans="3:40" x14ac:dyDescent="0.2"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</row>
    <row r="53" spans="3:40" x14ac:dyDescent="0.2"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</row>
    <row r="54" spans="3:40" x14ac:dyDescent="0.2"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</row>
    <row r="55" spans="3:40" x14ac:dyDescent="0.2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</row>
    <row r="56" spans="3:40" x14ac:dyDescent="0.2"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</row>
    <row r="57" spans="3:40" x14ac:dyDescent="0.2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</row>
  </sheetData>
  <mergeCells count="22">
    <mergeCell ref="B22:N23"/>
    <mergeCell ref="G3:H3"/>
    <mergeCell ref="I3:J3"/>
    <mergeCell ref="S3:T3"/>
    <mergeCell ref="O3:P3"/>
    <mergeCell ref="Q3:R3"/>
    <mergeCell ref="A3:A4"/>
    <mergeCell ref="B3:B4"/>
    <mergeCell ref="C3:D3"/>
    <mergeCell ref="E3:F3"/>
    <mergeCell ref="AM3:AN3"/>
    <mergeCell ref="W3:X3"/>
    <mergeCell ref="Y3:Z3"/>
    <mergeCell ref="AA3:AB3"/>
    <mergeCell ref="AC3:AD3"/>
    <mergeCell ref="AK3:AL3"/>
    <mergeCell ref="AG3:AH3"/>
    <mergeCell ref="AI3:AJ3"/>
    <mergeCell ref="AE3:AF3"/>
    <mergeCell ref="U3:V3"/>
    <mergeCell ref="K3:L3"/>
    <mergeCell ref="M3:N3"/>
  </mergeCells>
  <phoneticPr fontId="6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AQ70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M20" sqref="AM20"/>
    </sheetView>
  </sheetViews>
  <sheetFormatPr defaultRowHeight="15" x14ac:dyDescent="0.2"/>
  <cols>
    <col min="1" max="1" width="3.7109375" style="32" customWidth="1"/>
    <col min="2" max="2" width="28" style="32" customWidth="1"/>
    <col min="3" max="6" width="11.7109375" style="32" customWidth="1"/>
    <col min="7" max="7" width="12.85546875" style="32" customWidth="1"/>
    <col min="8" max="8" width="13" style="32" customWidth="1"/>
    <col min="9" max="9" width="12.42578125" style="32" bestFit="1" customWidth="1"/>
    <col min="10" max="10" width="13.7109375" style="32" customWidth="1"/>
    <col min="11" max="38" width="11.7109375" style="32" customWidth="1"/>
    <col min="39" max="39" width="14.28515625" style="32" customWidth="1"/>
    <col min="40" max="40" width="13.85546875" style="32" customWidth="1"/>
    <col min="41" max="41" width="9.140625" style="32"/>
    <col min="42" max="42" width="9.85546875" style="32" bestFit="1" customWidth="1"/>
    <col min="43" max="16384" width="9.140625" style="32"/>
  </cols>
  <sheetData>
    <row r="1" spans="1:43" ht="20.25" customHeight="1" x14ac:dyDescent="0.2">
      <c r="A1" s="58" t="s">
        <v>61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43" x14ac:dyDescent="0.2">
      <c r="A2" s="29" t="s">
        <v>52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pans="1:43" ht="32.25" customHeight="1" x14ac:dyDescent="0.2">
      <c r="A3" s="85" t="s">
        <v>22</v>
      </c>
      <c r="B3" s="85" t="s">
        <v>23</v>
      </c>
      <c r="C3" s="82" t="s">
        <v>1</v>
      </c>
      <c r="D3" s="82"/>
      <c r="E3" s="75" t="s">
        <v>15</v>
      </c>
      <c r="F3" s="76"/>
      <c r="G3" s="75" t="s">
        <v>2</v>
      </c>
      <c r="H3" s="76"/>
      <c r="I3" s="75" t="s">
        <v>3</v>
      </c>
      <c r="J3" s="76"/>
      <c r="K3" s="75" t="s">
        <v>4</v>
      </c>
      <c r="L3" s="76"/>
      <c r="M3" s="75" t="s">
        <v>5</v>
      </c>
      <c r="N3" s="76"/>
      <c r="O3" s="75" t="s">
        <v>6</v>
      </c>
      <c r="P3" s="76"/>
      <c r="Q3" s="75" t="s">
        <v>19</v>
      </c>
      <c r="R3" s="76"/>
      <c r="S3" s="75" t="s">
        <v>16</v>
      </c>
      <c r="T3" s="76"/>
      <c r="U3" s="75" t="s">
        <v>21</v>
      </c>
      <c r="V3" s="76"/>
      <c r="W3" s="75" t="s">
        <v>17</v>
      </c>
      <c r="X3" s="76"/>
      <c r="Y3" s="75" t="s">
        <v>7</v>
      </c>
      <c r="Z3" s="76"/>
      <c r="AA3" s="71" t="s">
        <v>8</v>
      </c>
      <c r="AB3" s="72"/>
      <c r="AC3" s="71" t="s">
        <v>9</v>
      </c>
      <c r="AD3" s="72"/>
      <c r="AE3" s="71" t="s">
        <v>10</v>
      </c>
      <c r="AF3" s="72"/>
      <c r="AG3" s="71" t="s">
        <v>11</v>
      </c>
      <c r="AH3" s="72"/>
      <c r="AI3" s="73" t="s">
        <v>12</v>
      </c>
      <c r="AJ3" s="74"/>
      <c r="AK3" s="73" t="s">
        <v>13</v>
      </c>
      <c r="AL3" s="74"/>
      <c r="AM3" s="73" t="s">
        <v>24</v>
      </c>
      <c r="AN3" s="74"/>
    </row>
    <row r="4" spans="1:43" ht="62.25" customHeight="1" x14ac:dyDescent="0.2">
      <c r="A4" s="79"/>
      <c r="B4" s="79"/>
      <c r="C4" s="52" t="s">
        <v>32</v>
      </c>
      <c r="D4" s="52" t="s">
        <v>33</v>
      </c>
      <c r="E4" s="52" t="s">
        <v>32</v>
      </c>
      <c r="F4" s="52" t="s">
        <v>33</v>
      </c>
      <c r="G4" s="52" t="s">
        <v>32</v>
      </c>
      <c r="H4" s="52" t="s">
        <v>33</v>
      </c>
      <c r="I4" s="52" t="s">
        <v>32</v>
      </c>
      <c r="J4" s="52" t="s">
        <v>33</v>
      </c>
      <c r="K4" s="52" t="s">
        <v>32</v>
      </c>
      <c r="L4" s="52" t="s">
        <v>33</v>
      </c>
      <c r="M4" s="52" t="s">
        <v>32</v>
      </c>
      <c r="N4" s="52" t="s">
        <v>33</v>
      </c>
      <c r="O4" s="52" t="s">
        <v>32</v>
      </c>
      <c r="P4" s="52" t="s">
        <v>33</v>
      </c>
      <c r="Q4" s="52" t="s">
        <v>32</v>
      </c>
      <c r="R4" s="52" t="s">
        <v>33</v>
      </c>
      <c r="S4" s="52" t="s">
        <v>32</v>
      </c>
      <c r="T4" s="52" t="s">
        <v>33</v>
      </c>
      <c r="U4" s="52" t="s">
        <v>32</v>
      </c>
      <c r="V4" s="52" t="s">
        <v>33</v>
      </c>
      <c r="W4" s="52" t="s">
        <v>32</v>
      </c>
      <c r="X4" s="52" t="s">
        <v>33</v>
      </c>
      <c r="Y4" s="52" t="s">
        <v>32</v>
      </c>
      <c r="Z4" s="52" t="s">
        <v>33</v>
      </c>
      <c r="AA4" s="52" t="s">
        <v>32</v>
      </c>
      <c r="AB4" s="52" t="s">
        <v>33</v>
      </c>
      <c r="AC4" s="52" t="s">
        <v>32</v>
      </c>
      <c r="AD4" s="52" t="s">
        <v>33</v>
      </c>
      <c r="AE4" s="52" t="s">
        <v>32</v>
      </c>
      <c r="AF4" s="52" t="s">
        <v>33</v>
      </c>
      <c r="AG4" s="52" t="s">
        <v>32</v>
      </c>
      <c r="AH4" s="52" t="s">
        <v>33</v>
      </c>
      <c r="AI4" s="52" t="s">
        <v>32</v>
      </c>
      <c r="AJ4" s="52" t="s">
        <v>33</v>
      </c>
      <c r="AK4" s="52" t="s">
        <v>32</v>
      </c>
      <c r="AL4" s="52" t="s">
        <v>33</v>
      </c>
      <c r="AM4" s="52" t="s">
        <v>32</v>
      </c>
      <c r="AN4" s="52" t="s">
        <v>33</v>
      </c>
    </row>
    <row r="5" spans="1:43" ht="45" customHeight="1" x14ac:dyDescent="0.2">
      <c r="A5" s="67">
        <v>1</v>
      </c>
      <c r="B5" s="3" t="s">
        <v>37</v>
      </c>
      <c r="C5" s="68">
        <v>209853.01</v>
      </c>
      <c r="D5" s="68">
        <v>175052.31</v>
      </c>
      <c r="E5" s="68">
        <v>79282.680000000022</v>
      </c>
      <c r="F5" s="68">
        <v>79282.680000000022</v>
      </c>
      <c r="G5" s="68">
        <v>9809.9</v>
      </c>
      <c r="H5" s="68">
        <v>8510.52</v>
      </c>
      <c r="I5" s="68">
        <v>22732623.917399995</v>
      </c>
      <c r="J5" s="68">
        <v>22659395.307399996</v>
      </c>
      <c r="K5" s="68">
        <v>4677719.3100000024</v>
      </c>
      <c r="L5" s="68">
        <v>4334676.7600000026</v>
      </c>
      <c r="M5" s="68">
        <v>722916.61</v>
      </c>
      <c r="N5" s="68">
        <v>660037.9</v>
      </c>
      <c r="O5" s="68">
        <v>0</v>
      </c>
      <c r="P5" s="68">
        <v>0</v>
      </c>
      <c r="Q5" s="68">
        <v>0</v>
      </c>
      <c r="R5" s="68">
        <v>0</v>
      </c>
      <c r="S5" s="68">
        <v>0</v>
      </c>
      <c r="T5" s="68">
        <v>0</v>
      </c>
      <c r="U5" s="68">
        <v>0</v>
      </c>
      <c r="V5" s="68">
        <v>0</v>
      </c>
      <c r="W5" s="68">
        <v>0</v>
      </c>
      <c r="X5" s="68">
        <v>0</v>
      </c>
      <c r="Y5" s="68">
        <v>29539.919999999998</v>
      </c>
      <c r="Z5" s="68">
        <v>29205.339999999997</v>
      </c>
      <c r="AA5" s="68">
        <v>437391.16000000003</v>
      </c>
      <c r="AB5" s="68">
        <v>412444.15</v>
      </c>
      <c r="AC5" s="68">
        <v>0</v>
      </c>
      <c r="AD5" s="68">
        <v>0</v>
      </c>
      <c r="AE5" s="68">
        <v>69210.84</v>
      </c>
      <c r="AF5" s="68">
        <v>48636.829999999994</v>
      </c>
      <c r="AG5" s="68">
        <v>0</v>
      </c>
      <c r="AH5" s="68">
        <v>0</v>
      </c>
      <c r="AI5" s="68">
        <v>7151.47</v>
      </c>
      <c r="AJ5" s="68">
        <v>7151.47</v>
      </c>
      <c r="AK5" s="68">
        <v>0</v>
      </c>
      <c r="AL5" s="68">
        <v>0</v>
      </c>
      <c r="AM5" s="69">
        <f t="shared" ref="AM5:AN18" si="0">C5+E5+G5+I5+K5+M5+O5+Q5+S5+U5+W5+Y5+AA5+AC5+AE5+AG5+AI5+AK5</f>
        <v>28975498.817399997</v>
      </c>
      <c r="AN5" s="69">
        <f t="shared" si="0"/>
        <v>28414393.267399993</v>
      </c>
      <c r="AP5" s="34"/>
      <c r="AQ5" s="34"/>
    </row>
    <row r="6" spans="1:43" ht="45" customHeight="1" x14ac:dyDescent="0.2">
      <c r="A6" s="67">
        <v>2</v>
      </c>
      <c r="B6" s="3" t="s">
        <v>44</v>
      </c>
      <c r="C6" s="68">
        <v>31500</v>
      </c>
      <c r="D6" s="68">
        <v>31500</v>
      </c>
      <c r="E6" s="68">
        <v>24744.36</v>
      </c>
      <c r="F6" s="68">
        <v>24744.36</v>
      </c>
      <c r="G6" s="68">
        <v>3000</v>
      </c>
      <c r="H6" s="68">
        <v>3000</v>
      </c>
      <c r="I6" s="68">
        <v>7628219.5099999998</v>
      </c>
      <c r="J6" s="68">
        <v>7628219.5099999998</v>
      </c>
      <c r="K6" s="68">
        <v>0</v>
      </c>
      <c r="L6" s="68">
        <v>0</v>
      </c>
      <c r="M6" s="68">
        <v>0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  <c r="U6" s="68">
        <v>0</v>
      </c>
      <c r="V6" s="68">
        <v>0</v>
      </c>
      <c r="W6" s="68">
        <v>0</v>
      </c>
      <c r="X6" s="68">
        <v>0</v>
      </c>
      <c r="Y6" s="68">
        <v>0</v>
      </c>
      <c r="Z6" s="68">
        <v>0</v>
      </c>
      <c r="AA6" s="68">
        <v>0</v>
      </c>
      <c r="AB6" s="68">
        <v>0</v>
      </c>
      <c r="AC6" s="68">
        <v>0</v>
      </c>
      <c r="AD6" s="68">
        <v>0</v>
      </c>
      <c r="AE6" s="68">
        <v>0</v>
      </c>
      <c r="AF6" s="68">
        <v>0</v>
      </c>
      <c r="AG6" s="68">
        <v>0</v>
      </c>
      <c r="AH6" s="68">
        <v>0</v>
      </c>
      <c r="AI6" s="68">
        <v>0</v>
      </c>
      <c r="AJ6" s="68">
        <v>0</v>
      </c>
      <c r="AK6" s="68">
        <v>0</v>
      </c>
      <c r="AL6" s="68">
        <v>0</v>
      </c>
      <c r="AM6" s="69">
        <f t="shared" si="0"/>
        <v>7687463.8700000001</v>
      </c>
      <c r="AN6" s="69">
        <f t="shared" si="0"/>
        <v>7687463.8700000001</v>
      </c>
      <c r="AP6" s="34"/>
      <c r="AQ6" s="44"/>
    </row>
    <row r="7" spans="1:43" ht="45" customHeight="1" x14ac:dyDescent="0.2">
      <c r="A7" s="67">
        <v>3</v>
      </c>
      <c r="B7" s="3" t="s">
        <v>39</v>
      </c>
      <c r="C7" s="68">
        <v>279071.51999999996</v>
      </c>
      <c r="D7" s="68">
        <v>279071.51999999996</v>
      </c>
      <c r="E7" s="68">
        <v>99278.03</v>
      </c>
      <c r="F7" s="68">
        <v>99278.03</v>
      </c>
      <c r="G7" s="68">
        <v>111066.23000000001</v>
      </c>
      <c r="H7" s="68">
        <v>111066.23000000001</v>
      </c>
      <c r="I7" s="68">
        <v>27390529.420000002</v>
      </c>
      <c r="J7" s="68">
        <v>27390529.420000002</v>
      </c>
      <c r="K7" s="68">
        <v>3044624.09</v>
      </c>
      <c r="L7" s="68">
        <v>2812798.78</v>
      </c>
      <c r="M7" s="68">
        <v>374509.98</v>
      </c>
      <c r="N7" s="68">
        <v>374509.95999999996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  <c r="V7" s="68">
        <v>0</v>
      </c>
      <c r="W7" s="68">
        <v>0</v>
      </c>
      <c r="X7" s="68">
        <v>0</v>
      </c>
      <c r="Y7" s="68">
        <v>21461.469999999998</v>
      </c>
      <c r="Z7" s="68">
        <v>7077.9699999999975</v>
      </c>
      <c r="AA7" s="68">
        <v>938524.0499999997</v>
      </c>
      <c r="AB7" s="68">
        <v>82700.500000000349</v>
      </c>
      <c r="AC7" s="68">
        <v>-1.1368683772161603E-11</v>
      </c>
      <c r="AD7" s="68">
        <v>0</v>
      </c>
      <c r="AE7" s="68">
        <v>1450752.8400000003</v>
      </c>
      <c r="AF7" s="68">
        <v>703284.5700000003</v>
      </c>
      <c r="AG7" s="68">
        <v>0</v>
      </c>
      <c r="AH7" s="68">
        <v>0</v>
      </c>
      <c r="AI7" s="68">
        <v>25359.250000000015</v>
      </c>
      <c r="AJ7" s="68">
        <v>25359.170000000002</v>
      </c>
      <c r="AK7" s="68">
        <v>0</v>
      </c>
      <c r="AL7" s="68">
        <v>0</v>
      </c>
      <c r="AM7" s="69">
        <f t="shared" si="0"/>
        <v>33735176.880000003</v>
      </c>
      <c r="AN7" s="69">
        <f t="shared" si="0"/>
        <v>31885676.150000006</v>
      </c>
      <c r="AP7" s="34"/>
      <c r="AQ7" s="45"/>
    </row>
    <row r="8" spans="1:43" ht="45" customHeight="1" x14ac:dyDescent="0.2">
      <c r="A8" s="67">
        <v>4</v>
      </c>
      <c r="B8" s="3" t="s">
        <v>38</v>
      </c>
      <c r="C8" s="68">
        <v>296766.59999999998</v>
      </c>
      <c r="D8" s="68">
        <v>296766.59999999998</v>
      </c>
      <c r="E8" s="68">
        <v>38082.79</v>
      </c>
      <c r="F8" s="68">
        <v>38082.79</v>
      </c>
      <c r="G8" s="68">
        <v>1000</v>
      </c>
      <c r="H8" s="68">
        <v>1000</v>
      </c>
      <c r="I8" s="68">
        <v>27623658.754999995</v>
      </c>
      <c r="J8" s="68">
        <v>27623658.754999995</v>
      </c>
      <c r="K8" s="68">
        <v>716689.11</v>
      </c>
      <c r="L8" s="68">
        <v>716689.11</v>
      </c>
      <c r="M8" s="68">
        <v>57137.39</v>
      </c>
      <c r="N8" s="68">
        <v>51954.720000000001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8">
        <v>0</v>
      </c>
      <c r="Y8" s="68">
        <v>69024.570000000007</v>
      </c>
      <c r="Z8" s="68">
        <v>16298.23000000001</v>
      </c>
      <c r="AA8" s="68">
        <v>637132.33659199998</v>
      </c>
      <c r="AB8" s="68">
        <v>626784.59659199999</v>
      </c>
      <c r="AC8" s="68">
        <v>0</v>
      </c>
      <c r="AD8" s="68">
        <v>0</v>
      </c>
      <c r="AE8" s="68">
        <v>337367.36</v>
      </c>
      <c r="AF8" s="68">
        <v>337367.36</v>
      </c>
      <c r="AG8" s="68">
        <v>200000</v>
      </c>
      <c r="AH8" s="68">
        <v>200000</v>
      </c>
      <c r="AI8" s="68">
        <v>37414.06</v>
      </c>
      <c r="AJ8" s="68">
        <v>37414.06</v>
      </c>
      <c r="AK8" s="68">
        <v>0</v>
      </c>
      <c r="AL8" s="68">
        <v>0</v>
      </c>
      <c r="AM8" s="69">
        <f t="shared" si="0"/>
        <v>30014272.971591994</v>
      </c>
      <c r="AN8" s="69">
        <f t="shared" si="0"/>
        <v>29946016.221591994</v>
      </c>
      <c r="AP8" s="34"/>
      <c r="AQ8" s="45"/>
    </row>
    <row r="9" spans="1:43" ht="45" customHeight="1" x14ac:dyDescent="0.2">
      <c r="A9" s="67">
        <v>5</v>
      </c>
      <c r="B9" s="3" t="s">
        <v>41</v>
      </c>
      <c r="C9" s="68">
        <v>50000</v>
      </c>
      <c r="D9" s="68">
        <v>50000</v>
      </c>
      <c r="E9" s="68">
        <v>-4.5474735088646412E-13</v>
      </c>
      <c r="F9" s="68">
        <v>-4.5474735088646412E-13</v>
      </c>
      <c r="G9" s="68">
        <v>1611.17</v>
      </c>
      <c r="H9" s="68">
        <v>1611.17</v>
      </c>
      <c r="I9" s="68">
        <v>17045739.59</v>
      </c>
      <c r="J9" s="68">
        <v>17045739.59</v>
      </c>
      <c r="K9" s="68">
        <v>875602.17999999993</v>
      </c>
      <c r="L9" s="68">
        <v>875602.17999999993</v>
      </c>
      <c r="M9" s="68">
        <v>197446.05000000005</v>
      </c>
      <c r="N9" s="68">
        <v>197446.03000000006</v>
      </c>
      <c r="O9" s="68">
        <v>0</v>
      </c>
      <c r="P9" s="68">
        <v>0</v>
      </c>
      <c r="Q9" s="68">
        <v>0</v>
      </c>
      <c r="R9" s="68">
        <v>0</v>
      </c>
      <c r="S9" s="68">
        <v>0</v>
      </c>
      <c r="T9" s="68">
        <v>0</v>
      </c>
      <c r="U9" s="68">
        <v>0</v>
      </c>
      <c r="V9" s="68">
        <v>0</v>
      </c>
      <c r="W9" s="68">
        <v>0</v>
      </c>
      <c r="X9" s="68">
        <v>0</v>
      </c>
      <c r="Y9" s="68">
        <v>3.637978807091713E-12</v>
      </c>
      <c r="Z9" s="68">
        <v>-3.9999999996362022E-2</v>
      </c>
      <c r="AA9" s="68">
        <v>87415.399999999936</v>
      </c>
      <c r="AB9" s="68">
        <v>15513.909999999989</v>
      </c>
      <c r="AC9" s="68">
        <v>0</v>
      </c>
      <c r="AD9" s="68">
        <v>0</v>
      </c>
      <c r="AE9" s="68">
        <v>33173.429999999949</v>
      </c>
      <c r="AF9" s="68">
        <v>23787.65999999992</v>
      </c>
      <c r="AG9" s="68">
        <v>0</v>
      </c>
      <c r="AH9" s="68">
        <v>0</v>
      </c>
      <c r="AI9" s="68">
        <v>0</v>
      </c>
      <c r="AJ9" s="68">
        <v>-2.0000000000436557E-2</v>
      </c>
      <c r="AK9" s="68">
        <v>0</v>
      </c>
      <c r="AL9" s="68">
        <v>0</v>
      </c>
      <c r="AM9" s="69">
        <f t="shared" si="0"/>
        <v>18290987.82</v>
      </c>
      <c r="AN9" s="69">
        <f t="shared" si="0"/>
        <v>18209700.480000004</v>
      </c>
      <c r="AP9" s="34"/>
      <c r="AQ9" s="45"/>
    </row>
    <row r="10" spans="1:43" ht="45" customHeight="1" x14ac:dyDescent="0.2">
      <c r="A10" s="67">
        <v>6</v>
      </c>
      <c r="B10" s="3" t="s">
        <v>40</v>
      </c>
      <c r="C10" s="68">
        <v>26251</v>
      </c>
      <c r="D10" s="68">
        <v>26251</v>
      </c>
      <c r="E10" s="68">
        <v>565.29999999999995</v>
      </c>
      <c r="F10" s="68">
        <v>565.29999999999995</v>
      </c>
      <c r="G10" s="68">
        <v>20080</v>
      </c>
      <c r="H10" s="68">
        <v>20016</v>
      </c>
      <c r="I10" s="68">
        <v>15012860.070000011</v>
      </c>
      <c r="J10" s="68">
        <v>15012860.070000011</v>
      </c>
      <c r="K10" s="68">
        <v>1591849.1804240001</v>
      </c>
      <c r="L10" s="68">
        <v>1002961.1244847998</v>
      </c>
      <c r="M10" s="68">
        <v>144325.66000000003</v>
      </c>
      <c r="N10" s="68">
        <v>80429.173250000036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8">
        <v>0</v>
      </c>
      <c r="Y10" s="68">
        <v>39286.449999999997</v>
      </c>
      <c r="Z10" s="68">
        <v>9411.5398953810436</v>
      </c>
      <c r="AA10" s="68">
        <v>8996.2100000000009</v>
      </c>
      <c r="AB10" s="68">
        <v>4092.2287712642865</v>
      </c>
      <c r="AC10" s="68">
        <v>0</v>
      </c>
      <c r="AD10" s="68">
        <v>0</v>
      </c>
      <c r="AE10" s="68">
        <v>47010.75</v>
      </c>
      <c r="AF10" s="68">
        <v>34410.75</v>
      </c>
      <c r="AG10" s="68">
        <v>0</v>
      </c>
      <c r="AH10" s="68">
        <v>0</v>
      </c>
      <c r="AI10" s="68">
        <v>1594.33</v>
      </c>
      <c r="AJ10" s="68">
        <v>797.16499999999996</v>
      </c>
      <c r="AK10" s="68">
        <v>0</v>
      </c>
      <c r="AL10" s="68">
        <v>0</v>
      </c>
      <c r="AM10" s="69">
        <f t="shared" si="0"/>
        <v>16892818.950424012</v>
      </c>
      <c r="AN10" s="69">
        <f t="shared" si="0"/>
        <v>16191794.351401458</v>
      </c>
      <c r="AP10" s="34"/>
      <c r="AQ10" s="45"/>
    </row>
    <row r="11" spans="1:43" ht="45" customHeight="1" x14ac:dyDescent="0.2">
      <c r="A11" s="67">
        <v>7</v>
      </c>
      <c r="B11" s="3" t="s">
        <v>43</v>
      </c>
      <c r="C11" s="68">
        <v>112000</v>
      </c>
      <c r="D11" s="68">
        <v>112000</v>
      </c>
      <c r="E11" s="68">
        <v>176.65</v>
      </c>
      <c r="F11" s="68">
        <v>176.65</v>
      </c>
      <c r="G11" s="68">
        <v>2354.8000000000002</v>
      </c>
      <c r="H11" s="68">
        <v>2354.8000000000002</v>
      </c>
      <c r="I11" s="68">
        <v>25510603</v>
      </c>
      <c r="J11" s="68">
        <v>25510603</v>
      </c>
      <c r="K11" s="68">
        <v>87764</v>
      </c>
      <c r="L11" s="68">
        <v>87764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8">
        <v>0</v>
      </c>
      <c r="Y11" s="68">
        <v>0</v>
      </c>
      <c r="Z11" s="68">
        <v>0</v>
      </c>
      <c r="AA11" s="68">
        <v>0</v>
      </c>
      <c r="AB11" s="68">
        <v>0</v>
      </c>
      <c r="AC11" s="68">
        <v>0</v>
      </c>
      <c r="AD11" s="68">
        <v>0</v>
      </c>
      <c r="AE11" s="68">
        <v>0</v>
      </c>
      <c r="AF11" s="68">
        <v>0</v>
      </c>
      <c r="AG11" s="68">
        <v>0</v>
      </c>
      <c r="AH11" s="68">
        <v>0</v>
      </c>
      <c r="AI11" s="68">
        <v>0</v>
      </c>
      <c r="AJ11" s="68">
        <v>0</v>
      </c>
      <c r="AK11" s="68">
        <v>0</v>
      </c>
      <c r="AL11" s="68">
        <v>0</v>
      </c>
      <c r="AM11" s="69">
        <f t="shared" si="0"/>
        <v>25712898.449999999</v>
      </c>
      <c r="AN11" s="69">
        <f t="shared" si="0"/>
        <v>25712898.449999999</v>
      </c>
      <c r="AP11" s="34"/>
      <c r="AQ11" s="45"/>
    </row>
    <row r="12" spans="1:43" ht="45" customHeight="1" x14ac:dyDescent="0.2">
      <c r="A12" s="67">
        <v>8</v>
      </c>
      <c r="B12" s="3" t="s">
        <v>54</v>
      </c>
      <c r="C12" s="68">
        <v>46444.66</v>
      </c>
      <c r="D12" s="68">
        <v>46444.66</v>
      </c>
      <c r="E12" s="68">
        <v>0</v>
      </c>
      <c r="F12" s="68">
        <v>0</v>
      </c>
      <c r="G12" s="68">
        <v>0</v>
      </c>
      <c r="H12" s="68">
        <v>0</v>
      </c>
      <c r="I12" s="68">
        <v>7574417.5000000019</v>
      </c>
      <c r="J12" s="68">
        <v>7574417.5000000019</v>
      </c>
      <c r="K12" s="68">
        <v>8029.1</v>
      </c>
      <c r="L12" s="68">
        <v>8029.1</v>
      </c>
      <c r="M12" s="68">
        <v>168.13</v>
      </c>
      <c r="N12" s="68">
        <v>168.13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v>0</v>
      </c>
      <c r="AB12" s="68">
        <v>0</v>
      </c>
      <c r="AC12" s="68">
        <v>0</v>
      </c>
      <c r="AD12" s="68">
        <v>0</v>
      </c>
      <c r="AE12" s="68">
        <v>0</v>
      </c>
      <c r="AF12" s="68">
        <v>0</v>
      </c>
      <c r="AG12" s="68">
        <v>0</v>
      </c>
      <c r="AH12" s="68">
        <v>0</v>
      </c>
      <c r="AI12" s="68">
        <v>0</v>
      </c>
      <c r="AJ12" s="68">
        <v>0</v>
      </c>
      <c r="AK12" s="68">
        <v>0</v>
      </c>
      <c r="AL12" s="68">
        <v>0</v>
      </c>
      <c r="AM12" s="69">
        <f t="shared" si="0"/>
        <v>7629059.3900000015</v>
      </c>
      <c r="AN12" s="69">
        <f t="shared" si="0"/>
        <v>7629059.3900000015</v>
      </c>
      <c r="AP12" s="34"/>
      <c r="AQ12" s="45"/>
    </row>
    <row r="13" spans="1:43" ht="45" customHeight="1" x14ac:dyDescent="0.2">
      <c r="A13" s="67">
        <v>9</v>
      </c>
      <c r="B13" s="3" t="s">
        <v>53</v>
      </c>
      <c r="C13" s="68">
        <v>0</v>
      </c>
      <c r="D13" s="68">
        <v>0</v>
      </c>
      <c r="E13" s="68">
        <v>936.06</v>
      </c>
      <c r="F13" s="68">
        <v>936.06</v>
      </c>
      <c r="G13" s="68">
        <v>0</v>
      </c>
      <c r="H13" s="68">
        <v>0</v>
      </c>
      <c r="I13" s="68">
        <v>235946.64</v>
      </c>
      <c r="J13" s="68">
        <v>235946.64</v>
      </c>
      <c r="K13" s="68">
        <v>145280.41</v>
      </c>
      <c r="L13" s="68">
        <v>145280.41</v>
      </c>
      <c r="M13" s="68">
        <v>46698.729999999996</v>
      </c>
      <c r="N13" s="68">
        <v>44999.27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U13" s="68">
        <v>0</v>
      </c>
      <c r="V13" s="68">
        <v>0</v>
      </c>
      <c r="W13" s="68">
        <v>0</v>
      </c>
      <c r="X13" s="68">
        <v>0</v>
      </c>
      <c r="Y13" s="68">
        <v>16221.37</v>
      </c>
      <c r="Z13" s="68">
        <v>11335.18</v>
      </c>
      <c r="AA13" s="68">
        <v>4930.18</v>
      </c>
      <c r="AB13" s="68">
        <v>4601.3900000000003</v>
      </c>
      <c r="AC13" s="68">
        <v>0</v>
      </c>
      <c r="AD13" s="68">
        <v>0</v>
      </c>
      <c r="AE13" s="68">
        <v>30000</v>
      </c>
      <c r="AF13" s="68">
        <v>12000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69">
        <f t="shared" si="0"/>
        <v>480013.38999999996</v>
      </c>
      <c r="AN13" s="69">
        <f t="shared" si="0"/>
        <v>455098.95</v>
      </c>
      <c r="AP13" s="34"/>
      <c r="AQ13" s="45"/>
    </row>
    <row r="14" spans="1:43" ht="45" customHeight="1" x14ac:dyDescent="0.2">
      <c r="A14" s="67">
        <v>10</v>
      </c>
      <c r="B14" s="3" t="s">
        <v>42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5685523.3195000002</v>
      </c>
      <c r="J14" s="68">
        <v>5685523.3195000002</v>
      </c>
      <c r="K14" s="68">
        <v>12430.9</v>
      </c>
      <c r="L14" s="68">
        <v>4995.4199999999992</v>
      </c>
      <c r="M14" s="68">
        <v>1520</v>
      </c>
      <c r="N14" s="68">
        <v>152</v>
      </c>
      <c r="O14" s="68">
        <v>0</v>
      </c>
      <c r="P14" s="68">
        <v>0</v>
      </c>
      <c r="Q14" s="68">
        <v>0</v>
      </c>
      <c r="R14" s="68">
        <v>0</v>
      </c>
      <c r="S14" s="68">
        <v>0</v>
      </c>
      <c r="T14" s="68">
        <v>0</v>
      </c>
      <c r="U14" s="68">
        <v>0</v>
      </c>
      <c r="V14" s="68">
        <v>0</v>
      </c>
      <c r="W14" s="68">
        <v>0</v>
      </c>
      <c r="X14" s="68">
        <v>0</v>
      </c>
      <c r="Y14" s="68">
        <v>0</v>
      </c>
      <c r="Z14" s="68">
        <v>0</v>
      </c>
      <c r="AA14" s="68">
        <v>0</v>
      </c>
      <c r="AB14" s="68">
        <v>0</v>
      </c>
      <c r="AC14" s="68">
        <v>0</v>
      </c>
      <c r="AD14" s="68">
        <v>0</v>
      </c>
      <c r="AE14" s="68">
        <v>0</v>
      </c>
      <c r="AF14" s="68">
        <v>0</v>
      </c>
      <c r="AG14" s="68">
        <v>0</v>
      </c>
      <c r="AH14" s="68">
        <v>0</v>
      </c>
      <c r="AI14" s="68">
        <v>0</v>
      </c>
      <c r="AJ14" s="68">
        <v>0</v>
      </c>
      <c r="AK14" s="68">
        <v>0</v>
      </c>
      <c r="AL14" s="68">
        <v>0</v>
      </c>
      <c r="AM14" s="69">
        <f t="shared" si="0"/>
        <v>5699474.2195000006</v>
      </c>
      <c r="AN14" s="69">
        <f t="shared" si="0"/>
        <v>5690670.7395000001</v>
      </c>
      <c r="AP14" s="34"/>
      <c r="AQ14" s="45"/>
    </row>
    <row r="15" spans="1:43" ht="45" customHeight="1" x14ac:dyDescent="0.2">
      <c r="A15" s="67">
        <v>11</v>
      </c>
      <c r="B15" s="3" t="s">
        <v>45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2648183.7439999999</v>
      </c>
      <c r="J15" s="68">
        <v>2648183.7439999999</v>
      </c>
      <c r="K15" s="68">
        <v>107464.97</v>
      </c>
      <c r="L15" s="68">
        <v>107464.97</v>
      </c>
      <c r="M15" s="68">
        <v>16450.400000000001</v>
      </c>
      <c r="N15" s="68">
        <v>16450.400000000001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  <c r="T15" s="68">
        <v>0</v>
      </c>
      <c r="U15" s="68">
        <v>0</v>
      </c>
      <c r="V15" s="68">
        <v>0</v>
      </c>
      <c r="W15" s="68">
        <v>0</v>
      </c>
      <c r="X15" s="68">
        <v>0</v>
      </c>
      <c r="Y15" s="68">
        <v>0</v>
      </c>
      <c r="Z15" s="68">
        <v>0</v>
      </c>
      <c r="AA15" s="68">
        <v>3895.71</v>
      </c>
      <c r="AB15" s="68">
        <v>3895.71</v>
      </c>
      <c r="AC15" s="68">
        <v>0</v>
      </c>
      <c r="AD15" s="68">
        <v>0</v>
      </c>
      <c r="AE15" s="68">
        <v>0</v>
      </c>
      <c r="AF15" s="68">
        <v>0</v>
      </c>
      <c r="AG15" s="68">
        <v>0</v>
      </c>
      <c r="AH15" s="68">
        <v>0</v>
      </c>
      <c r="AI15" s="68">
        <v>0</v>
      </c>
      <c r="AJ15" s="68">
        <v>0</v>
      </c>
      <c r="AK15" s="68">
        <v>0</v>
      </c>
      <c r="AL15" s="68">
        <v>0</v>
      </c>
      <c r="AM15" s="69">
        <f t="shared" si="0"/>
        <v>2775994.824</v>
      </c>
      <c r="AN15" s="69">
        <f t="shared" si="0"/>
        <v>2775994.824</v>
      </c>
      <c r="AP15" s="34"/>
      <c r="AQ15" s="45"/>
    </row>
    <row r="16" spans="1:43" ht="45" customHeight="1" x14ac:dyDescent="0.2">
      <c r="A16" s="67">
        <v>12</v>
      </c>
      <c r="B16" s="3" t="s">
        <v>48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83209.709999999992</v>
      </c>
      <c r="J16" s="68">
        <v>83209.709999999992</v>
      </c>
      <c r="K16" s="68">
        <v>541751.6</v>
      </c>
      <c r="L16" s="68">
        <v>541751.6</v>
      </c>
      <c r="M16" s="68">
        <v>3780</v>
      </c>
      <c r="N16" s="68">
        <v>3780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>
        <v>0</v>
      </c>
      <c r="U16" s="68">
        <v>0</v>
      </c>
      <c r="V16" s="68">
        <v>0</v>
      </c>
      <c r="W16" s="68">
        <v>0</v>
      </c>
      <c r="X16" s="68">
        <v>0</v>
      </c>
      <c r="Y16" s="68">
        <v>5457.75</v>
      </c>
      <c r="Z16" s="68">
        <v>5457.75</v>
      </c>
      <c r="AA16" s="68">
        <v>2170</v>
      </c>
      <c r="AB16" s="68">
        <v>2170</v>
      </c>
      <c r="AC16" s="68">
        <v>0</v>
      </c>
      <c r="AD16" s="68">
        <v>0</v>
      </c>
      <c r="AE16" s="68">
        <v>479627.07</v>
      </c>
      <c r="AF16" s="68">
        <v>479627.07</v>
      </c>
      <c r="AG16" s="68">
        <v>118671</v>
      </c>
      <c r="AH16" s="68">
        <v>118671</v>
      </c>
      <c r="AI16" s="68">
        <v>180</v>
      </c>
      <c r="AJ16" s="68">
        <v>180</v>
      </c>
      <c r="AK16" s="68">
        <v>0</v>
      </c>
      <c r="AL16" s="68">
        <v>0</v>
      </c>
      <c r="AM16" s="69">
        <f t="shared" si="0"/>
        <v>1234847.1299999999</v>
      </c>
      <c r="AN16" s="69">
        <f t="shared" si="0"/>
        <v>1234847.1299999999</v>
      </c>
      <c r="AP16" s="34"/>
      <c r="AQ16" s="45"/>
    </row>
    <row r="17" spans="1:43" ht="45" customHeight="1" x14ac:dyDescent="0.2">
      <c r="A17" s="67">
        <v>13</v>
      </c>
      <c r="B17" s="3" t="s">
        <v>46</v>
      </c>
      <c r="C17" s="68">
        <v>0</v>
      </c>
      <c r="D17" s="68">
        <v>0</v>
      </c>
      <c r="E17" s="68">
        <v>0</v>
      </c>
      <c r="F17" s="68">
        <v>0</v>
      </c>
      <c r="G17" s="68">
        <v>70</v>
      </c>
      <c r="H17" s="68">
        <v>35</v>
      </c>
      <c r="I17" s="68">
        <v>185800</v>
      </c>
      <c r="J17" s="68">
        <v>185800</v>
      </c>
      <c r="K17" s="68">
        <v>156322</v>
      </c>
      <c r="L17" s="68">
        <v>78161</v>
      </c>
      <c r="M17" s="68">
        <v>15559.8</v>
      </c>
      <c r="N17" s="68">
        <v>7779.7999999999993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</v>
      </c>
      <c r="U17" s="68">
        <v>0</v>
      </c>
      <c r="V17" s="68">
        <v>0</v>
      </c>
      <c r="W17" s="68">
        <v>0</v>
      </c>
      <c r="X17" s="68">
        <v>0</v>
      </c>
      <c r="Y17" s="68">
        <v>0</v>
      </c>
      <c r="Z17" s="68">
        <v>0</v>
      </c>
      <c r="AA17" s="68">
        <v>2157</v>
      </c>
      <c r="AB17" s="68">
        <v>630</v>
      </c>
      <c r="AC17" s="68">
        <v>0</v>
      </c>
      <c r="AD17" s="68">
        <v>0</v>
      </c>
      <c r="AE17" s="68">
        <v>0</v>
      </c>
      <c r="AF17" s="68">
        <v>0</v>
      </c>
      <c r="AG17" s="68">
        <v>0</v>
      </c>
      <c r="AH17" s="68">
        <v>0</v>
      </c>
      <c r="AI17" s="68">
        <v>0</v>
      </c>
      <c r="AJ17" s="68">
        <v>0</v>
      </c>
      <c r="AK17" s="68">
        <v>0</v>
      </c>
      <c r="AL17" s="68">
        <v>0</v>
      </c>
      <c r="AM17" s="69">
        <f t="shared" si="0"/>
        <v>359908.8</v>
      </c>
      <c r="AN17" s="69">
        <f t="shared" si="0"/>
        <v>272405.8</v>
      </c>
      <c r="AP17" s="34"/>
      <c r="AQ17" s="45"/>
    </row>
    <row r="18" spans="1:43" ht="45" customHeight="1" x14ac:dyDescent="0.2">
      <c r="A18" s="67">
        <v>14</v>
      </c>
      <c r="B18" s="3" t="s">
        <v>47</v>
      </c>
      <c r="C18" s="68">
        <v>0</v>
      </c>
      <c r="D18" s="68">
        <v>0</v>
      </c>
      <c r="E18" s="68">
        <v>2757.2823769999995</v>
      </c>
      <c r="F18" s="68">
        <v>2757.2823769999995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v>0</v>
      </c>
      <c r="U18" s="68">
        <v>0</v>
      </c>
      <c r="V18" s="68">
        <v>0</v>
      </c>
      <c r="W18" s="68">
        <v>0</v>
      </c>
      <c r="X18" s="68">
        <v>0</v>
      </c>
      <c r="Y18" s="68">
        <v>0</v>
      </c>
      <c r="Z18" s="68">
        <v>0</v>
      </c>
      <c r="AA18" s="68">
        <v>0</v>
      </c>
      <c r="AB18" s="68">
        <v>0</v>
      </c>
      <c r="AC18" s="68">
        <v>0</v>
      </c>
      <c r="AD18" s="68">
        <v>0</v>
      </c>
      <c r="AE18" s="68">
        <v>0</v>
      </c>
      <c r="AF18" s="68">
        <v>0</v>
      </c>
      <c r="AG18" s="68">
        <v>0</v>
      </c>
      <c r="AH18" s="68">
        <v>0</v>
      </c>
      <c r="AI18" s="68">
        <v>0</v>
      </c>
      <c r="AJ18" s="68">
        <v>0</v>
      </c>
      <c r="AK18" s="68">
        <v>0</v>
      </c>
      <c r="AL18" s="68">
        <v>0</v>
      </c>
      <c r="AM18" s="69">
        <f t="shared" si="0"/>
        <v>2757.2823769999995</v>
      </c>
      <c r="AN18" s="69">
        <f t="shared" si="0"/>
        <v>2757.2823769999995</v>
      </c>
      <c r="AP18" s="34"/>
      <c r="AQ18" s="45"/>
    </row>
    <row r="19" spans="1:43" ht="45" customHeight="1" x14ac:dyDescent="0.2">
      <c r="A19" s="67">
        <v>15</v>
      </c>
      <c r="B19" s="3" t="s">
        <v>59</v>
      </c>
      <c r="C19" s="68">
        <v>0</v>
      </c>
      <c r="D19" s="68">
        <v>0</v>
      </c>
      <c r="E19" s="68">
        <v>2757.2823769999995</v>
      </c>
      <c r="F19" s="68">
        <v>2757.2823769999995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0</v>
      </c>
      <c r="AB19" s="68">
        <v>0</v>
      </c>
      <c r="AC19" s="68">
        <v>0</v>
      </c>
      <c r="AD19" s="68">
        <v>0</v>
      </c>
      <c r="AE19" s="68">
        <v>0</v>
      </c>
      <c r="AF19" s="68">
        <v>0</v>
      </c>
      <c r="AG19" s="68">
        <v>0</v>
      </c>
      <c r="AH19" s="68">
        <v>0</v>
      </c>
      <c r="AI19" s="68">
        <v>0</v>
      </c>
      <c r="AJ19" s="68">
        <v>0</v>
      </c>
      <c r="AK19" s="68">
        <v>0</v>
      </c>
      <c r="AL19" s="68">
        <v>0</v>
      </c>
      <c r="AM19" s="69">
        <f t="shared" ref="AM19" si="1">C19+E19+G19+I19+K19+M19+O19+Q19+S19+U19+W19+Y19+AA19+AC19+AE19+AG19+AI19+AK19</f>
        <v>2757.2823769999995</v>
      </c>
      <c r="AN19" s="69">
        <f t="shared" ref="AN19" si="2">D19+F19+H19+J19+L19+N19+P19+R19+T19+V19+X19+Z19+AB19+AD19+AF19+AH19+AJ19+AL19</f>
        <v>2757.2823769999995</v>
      </c>
      <c r="AP19" s="34"/>
      <c r="AQ19" s="45"/>
    </row>
    <row r="20" spans="1:43" x14ac:dyDescent="0.2">
      <c r="A20" s="16"/>
      <c r="B20" s="38" t="s">
        <v>24</v>
      </c>
      <c r="C20" s="2">
        <f>SUM(C5:C19)</f>
        <v>1051886.7899999998</v>
      </c>
      <c r="D20" s="2">
        <f t="shared" ref="D20:AN20" si="3">SUM(D5:D19)</f>
        <v>1017086.09</v>
      </c>
      <c r="E20" s="2">
        <f t="shared" si="3"/>
        <v>248580.43475399999</v>
      </c>
      <c r="F20" s="2">
        <f t="shared" si="3"/>
        <v>248580.43475399999</v>
      </c>
      <c r="G20" s="2">
        <f t="shared" si="3"/>
        <v>148992.09999999998</v>
      </c>
      <c r="H20" s="2">
        <f t="shared" si="3"/>
        <v>147593.72</v>
      </c>
      <c r="I20" s="2">
        <f t="shared" si="3"/>
        <v>159357315.17589998</v>
      </c>
      <c r="J20" s="2">
        <f t="shared" si="3"/>
        <v>159284086.5659</v>
      </c>
      <c r="K20" s="2">
        <f t="shared" si="3"/>
        <v>11965526.850424003</v>
      </c>
      <c r="L20" s="2">
        <f t="shared" si="3"/>
        <v>10716174.454484804</v>
      </c>
      <c r="M20" s="2">
        <f t="shared" si="3"/>
        <v>1580512.7499999998</v>
      </c>
      <c r="N20" s="2">
        <f t="shared" si="3"/>
        <v>1437707.38325</v>
      </c>
      <c r="O20" s="2">
        <f t="shared" si="3"/>
        <v>0</v>
      </c>
      <c r="P20" s="2">
        <f t="shared" si="3"/>
        <v>0</v>
      </c>
      <c r="Q20" s="2">
        <f t="shared" si="3"/>
        <v>0</v>
      </c>
      <c r="R20" s="2">
        <f t="shared" si="3"/>
        <v>0</v>
      </c>
      <c r="S20" s="2">
        <f t="shared" si="3"/>
        <v>0</v>
      </c>
      <c r="T20" s="2">
        <f t="shared" si="3"/>
        <v>0</v>
      </c>
      <c r="U20" s="2">
        <f t="shared" si="3"/>
        <v>0</v>
      </c>
      <c r="V20" s="2">
        <f t="shared" si="3"/>
        <v>0</v>
      </c>
      <c r="W20" s="2">
        <f t="shared" si="3"/>
        <v>0</v>
      </c>
      <c r="X20" s="2">
        <f t="shared" si="3"/>
        <v>0</v>
      </c>
      <c r="Y20" s="2">
        <f t="shared" si="3"/>
        <v>180991.53</v>
      </c>
      <c r="Z20" s="2">
        <f t="shared" si="3"/>
        <v>78785.969895381058</v>
      </c>
      <c r="AA20" s="2">
        <f t="shared" si="3"/>
        <v>2122612.0465919999</v>
      </c>
      <c r="AB20" s="2">
        <f t="shared" si="3"/>
        <v>1152832.4853632643</v>
      </c>
      <c r="AC20" s="2">
        <f t="shared" si="3"/>
        <v>-1.1368683772161603E-11</v>
      </c>
      <c r="AD20" s="2">
        <f t="shared" si="3"/>
        <v>0</v>
      </c>
      <c r="AE20" s="2">
        <f t="shared" si="3"/>
        <v>2447142.2900000005</v>
      </c>
      <c r="AF20" s="2">
        <f t="shared" si="3"/>
        <v>1639114.2400000002</v>
      </c>
      <c r="AG20" s="2">
        <f t="shared" si="3"/>
        <v>318671</v>
      </c>
      <c r="AH20" s="2">
        <f t="shared" si="3"/>
        <v>318671</v>
      </c>
      <c r="AI20" s="2">
        <f t="shared" si="3"/>
        <v>71699.110000000015</v>
      </c>
      <c r="AJ20" s="2">
        <f t="shared" si="3"/>
        <v>70901.844999999987</v>
      </c>
      <c r="AK20" s="2">
        <f t="shared" si="3"/>
        <v>0</v>
      </c>
      <c r="AL20" s="2">
        <f t="shared" si="3"/>
        <v>0</v>
      </c>
      <c r="AM20" s="2">
        <f t="shared" si="3"/>
        <v>179493930.07767004</v>
      </c>
      <c r="AN20" s="2">
        <f t="shared" si="3"/>
        <v>176111534.18864748</v>
      </c>
    </row>
    <row r="21" spans="1:43" x14ac:dyDescent="0.2">
      <c r="A21" s="46"/>
      <c r="B21" s="42" t="s">
        <v>29</v>
      </c>
      <c r="O21" s="47"/>
      <c r="P21" s="47"/>
      <c r="Q21" s="47"/>
      <c r="R21" s="47"/>
      <c r="S21" s="47"/>
      <c r="T21" s="47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17"/>
    </row>
    <row r="22" spans="1:43" ht="15" customHeight="1" x14ac:dyDescent="0.2">
      <c r="A22" s="46"/>
      <c r="B22" s="86" t="s">
        <v>62</v>
      </c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49"/>
      <c r="P22" s="49"/>
      <c r="Q22" s="49"/>
      <c r="R22" s="49"/>
      <c r="S22" s="49"/>
      <c r="T22" s="49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34"/>
      <c r="AN22" s="34"/>
      <c r="AP22" s="34"/>
    </row>
    <row r="23" spans="1:43" x14ac:dyDescent="0.2">
      <c r="A23" s="4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N23" s="17"/>
      <c r="AO23" s="34"/>
      <c r="AP23" s="34"/>
    </row>
    <row r="24" spans="1:43" x14ac:dyDescent="0.3">
      <c r="B24" s="43" t="s">
        <v>51</v>
      </c>
      <c r="AN24" s="34"/>
      <c r="AP24" s="34"/>
    </row>
    <row r="25" spans="1:43" x14ac:dyDescent="0.3">
      <c r="B25" s="43" t="s">
        <v>31</v>
      </c>
      <c r="AN25" s="34"/>
      <c r="AP25" s="34"/>
    </row>
    <row r="26" spans="1:43" x14ac:dyDescent="0.2">
      <c r="AN26" s="34"/>
    </row>
    <row r="28" spans="1:43" x14ac:dyDescent="0.2"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</row>
    <row r="29" spans="1:43" x14ac:dyDescent="0.2"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</row>
    <row r="30" spans="1:43" x14ac:dyDescent="0.25">
      <c r="B30" s="6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</row>
    <row r="31" spans="1:43" x14ac:dyDescent="0.2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</row>
    <row r="32" spans="1:43" x14ac:dyDescent="0.2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</row>
    <row r="33" spans="3:40" x14ac:dyDescent="0.2"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</row>
    <row r="34" spans="3:40" x14ac:dyDescent="0.2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3:40" x14ac:dyDescent="0.2"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</row>
    <row r="36" spans="3:40" x14ac:dyDescent="0.2"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</row>
    <row r="37" spans="3:40" x14ac:dyDescent="0.2"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</row>
    <row r="38" spans="3:40" x14ac:dyDescent="0.2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</row>
    <row r="39" spans="3:40" x14ac:dyDescent="0.2"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</row>
    <row r="40" spans="3:40" x14ac:dyDescent="0.2"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</row>
    <row r="41" spans="3:40" x14ac:dyDescent="0.2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</row>
    <row r="42" spans="3:40" x14ac:dyDescent="0.2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</row>
    <row r="43" spans="3:40" x14ac:dyDescent="0.2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</row>
    <row r="44" spans="3:40" x14ac:dyDescent="0.2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</row>
    <row r="45" spans="3:40" x14ac:dyDescent="0.2"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</row>
    <row r="46" spans="3:40" x14ac:dyDescent="0.2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</row>
    <row r="47" spans="3:40" x14ac:dyDescent="0.2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</row>
    <row r="48" spans="3:40" x14ac:dyDescent="0.2"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</row>
    <row r="49" spans="3:40" x14ac:dyDescent="0.2"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</row>
    <row r="50" spans="3:40" x14ac:dyDescent="0.2"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</row>
    <row r="51" spans="3:40" x14ac:dyDescent="0.2"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</row>
    <row r="52" spans="3:40" x14ac:dyDescent="0.2"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</row>
    <row r="53" spans="3:40" x14ac:dyDescent="0.2"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</row>
    <row r="54" spans="3:40" x14ac:dyDescent="0.2"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</row>
    <row r="55" spans="3:40" x14ac:dyDescent="0.2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</row>
    <row r="56" spans="3:40" x14ac:dyDescent="0.2"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</row>
    <row r="57" spans="3:40" x14ac:dyDescent="0.2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</row>
    <row r="58" spans="3:40" x14ac:dyDescent="0.2"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</row>
    <row r="59" spans="3:40" x14ac:dyDescent="0.2"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</row>
    <row r="60" spans="3:40" x14ac:dyDescent="0.2"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</row>
    <row r="61" spans="3:40" x14ac:dyDescent="0.2"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</row>
    <row r="62" spans="3:40" x14ac:dyDescent="0.2"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</row>
    <row r="63" spans="3:40" x14ac:dyDescent="0.2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</row>
    <row r="64" spans="3:40" x14ac:dyDescent="0.2"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</row>
    <row r="65" spans="3:40" x14ac:dyDescent="0.2"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</row>
    <row r="66" spans="3:40" x14ac:dyDescent="0.2"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</row>
    <row r="67" spans="3:40" x14ac:dyDescent="0.2"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</row>
    <row r="68" spans="3:40" x14ac:dyDescent="0.2"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</row>
    <row r="69" spans="3:40" x14ac:dyDescent="0.2"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</row>
    <row r="70" spans="3:40" x14ac:dyDescent="0.2"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</row>
  </sheetData>
  <mergeCells count="22">
    <mergeCell ref="AK3:AL3"/>
    <mergeCell ref="AM3:AN3"/>
    <mergeCell ref="Y3:Z3"/>
    <mergeCell ref="AA3:AB3"/>
    <mergeCell ref="AC3:AD3"/>
    <mergeCell ref="AE3:AF3"/>
    <mergeCell ref="AG3:AH3"/>
    <mergeCell ref="AI3:AJ3"/>
    <mergeCell ref="W3:X3"/>
    <mergeCell ref="U3:V3"/>
    <mergeCell ref="G3:H3"/>
    <mergeCell ref="M3:N3"/>
    <mergeCell ref="K3:L3"/>
    <mergeCell ref="O3:P3"/>
    <mergeCell ref="Q3:R3"/>
    <mergeCell ref="S3:T3"/>
    <mergeCell ref="B22:N23"/>
    <mergeCell ref="A3:A4"/>
    <mergeCell ref="B3:B4"/>
    <mergeCell ref="C3:D3"/>
    <mergeCell ref="E3:F3"/>
    <mergeCell ref="I3:J3"/>
  </mergeCells>
  <phoneticPr fontId="3" type="noConversion"/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8"/>
  </sheetPr>
  <dimension ref="A2:D26"/>
  <sheetViews>
    <sheetView workbookViewId="0">
      <pane xSplit="2" ySplit="4" topLeftCell="C5" activePane="bottomRight" state="frozen"/>
      <selection pane="topRight" activeCell="C1" sqref="C1"/>
      <selection pane="bottomLeft" activeCell="A7" sqref="A7"/>
      <selection pane="bottomRight" activeCell="A3" sqref="A3"/>
    </sheetView>
  </sheetViews>
  <sheetFormatPr defaultRowHeight="15" x14ac:dyDescent="0.3"/>
  <cols>
    <col min="1" max="1" width="4.42578125" style="9" customWidth="1"/>
    <col min="2" max="2" width="56.28515625" style="9" customWidth="1"/>
    <col min="3" max="3" width="13" style="9" customWidth="1"/>
    <col min="4" max="4" width="9.42578125" style="9" bestFit="1" customWidth="1"/>
    <col min="5" max="16384" width="9.140625" style="9"/>
  </cols>
  <sheetData>
    <row r="2" spans="1:4" ht="42" customHeight="1" x14ac:dyDescent="0.3">
      <c r="A2" s="87" t="s">
        <v>60</v>
      </c>
      <c r="B2" s="87"/>
      <c r="C2" s="87"/>
      <c r="D2" s="87"/>
    </row>
    <row r="4" spans="1:4" ht="43.5" customHeight="1" x14ac:dyDescent="0.3">
      <c r="A4" s="1" t="s">
        <v>0</v>
      </c>
      <c r="B4" s="57" t="s">
        <v>34</v>
      </c>
      <c r="C4" s="57" t="s">
        <v>25</v>
      </c>
      <c r="D4" s="57" t="s">
        <v>35</v>
      </c>
    </row>
    <row r="5" spans="1:4" ht="27" customHeight="1" x14ac:dyDescent="0.3">
      <c r="A5" s="8">
        <v>1</v>
      </c>
      <c r="B5" s="54" t="s">
        <v>1</v>
      </c>
      <c r="C5" s="14">
        <f>HLOOKUP(B5,'Wr. Prem. &amp; Outw. Re Prem.'!$C$3:$AN$20,18,)</f>
        <v>19659297.638829894</v>
      </c>
      <c r="D5" s="15">
        <f>C5/$C$23</f>
        <v>4.2709193179025301E-2</v>
      </c>
    </row>
    <row r="6" spans="1:4" ht="27" customHeight="1" x14ac:dyDescent="0.3">
      <c r="A6" s="8">
        <v>2</v>
      </c>
      <c r="B6" s="54" t="s">
        <v>15</v>
      </c>
      <c r="C6" s="14">
        <f>HLOOKUP(B6,'Wr. Prem. &amp; Outw. Re Prem.'!$C$3:$AN$20,18,)</f>
        <v>2910011.6553932438</v>
      </c>
      <c r="D6" s="15">
        <f t="shared" ref="D6:D19" si="0">C6/$C$23</f>
        <v>6.3219069280443805E-3</v>
      </c>
    </row>
    <row r="7" spans="1:4" ht="27" customHeight="1" x14ac:dyDescent="0.3">
      <c r="A7" s="8">
        <v>3</v>
      </c>
      <c r="B7" s="54" t="s">
        <v>2</v>
      </c>
      <c r="C7" s="14">
        <f>HLOOKUP(B7,'Wr. Prem. &amp; Outw. Re Prem.'!$C$3:$AN$20,18,)</f>
        <v>2268291.8244630373</v>
      </c>
      <c r="D7" s="15">
        <f t="shared" si="0"/>
        <v>4.9277911905687821E-3</v>
      </c>
    </row>
    <row r="8" spans="1:4" ht="27" customHeight="1" x14ac:dyDescent="0.3">
      <c r="A8" s="8">
        <v>4</v>
      </c>
      <c r="B8" s="54" t="s">
        <v>3</v>
      </c>
      <c r="C8" s="14">
        <f>HLOOKUP(B8,'Wr. Prem. &amp; Outw. Re Prem.'!$C$3:$AN$20,18,)</f>
        <v>351765183.47686106</v>
      </c>
      <c r="D8" s="15">
        <f t="shared" si="0"/>
        <v>0.76419857162622062</v>
      </c>
    </row>
    <row r="9" spans="1:4" ht="38.25" customHeight="1" x14ac:dyDescent="0.3">
      <c r="A9" s="8">
        <v>5</v>
      </c>
      <c r="B9" s="54" t="s">
        <v>4</v>
      </c>
      <c r="C9" s="14">
        <f>HLOOKUP(B9,'Wr. Prem. &amp; Outw. Re Prem.'!$C$3:$AN$20,18,)</f>
        <v>23873943.496672556</v>
      </c>
      <c r="D9" s="15">
        <f t="shared" si="0"/>
        <v>5.18653760412374E-2</v>
      </c>
    </row>
    <row r="10" spans="1:4" ht="27" customHeight="1" x14ac:dyDescent="0.3">
      <c r="A10" s="8">
        <v>6</v>
      </c>
      <c r="B10" s="54" t="s">
        <v>5</v>
      </c>
      <c r="C10" s="14">
        <f>HLOOKUP(B10,'Wr. Prem. &amp; Outw. Re Prem.'!$C$3:$AN$20,18,)</f>
        <v>3193555.6291815485</v>
      </c>
      <c r="D10" s="15">
        <f t="shared" si="0"/>
        <v>6.937897111099261E-3</v>
      </c>
    </row>
    <row r="11" spans="1:4" ht="27" customHeight="1" x14ac:dyDescent="0.3">
      <c r="A11" s="8">
        <v>7</v>
      </c>
      <c r="B11" s="54" t="s">
        <v>6</v>
      </c>
      <c r="C11" s="14">
        <f>HLOOKUP(B11,'Wr. Prem. &amp; Outw. Re Prem.'!$C$3:$AN$20,18,)</f>
        <v>0</v>
      </c>
      <c r="D11" s="15">
        <f t="shared" si="0"/>
        <v>0</v>
      </c>
    </row>
    <row r="12" spans="1:4" ht="27" customHeight="1" x14ac:dyDescent="0.3">
      <c r="A12" s="8">
        <v>8</v>
      </c>
      <c r="B12" s="54" t="s">
        <v>19</v>
      </c>
      <c r="C12" s="14">
        <f>HLOOKUP(B12,'Wr. Prem. &amp; Outw. Re Prem.'!$C$3:$AN$20,18,)</f>
        <v>5219096.7702875007</v>
      </c>
      <c r="D12" s="15">
        <f t="shared" si="0"/>
        <v>1.1338320232863769E-2</v>
      </c>
    </row>
    <row r="13" spans="1:4" ht="27" customHeight="1" x14ac:dyDescent="0.3">
      <c r="A13" s="8">
        <v>9</v>
      </c>
      <c r="B13" s="54" t="s">
        <v>16</v>
      </c>
      <c r="C13" s="14">
        <f>HLOOKUP(B13,'Wr. Prem. &amp; Outw. Re Prem.'!$C$3:$AN$20,18,)</f>
        <v>2882749.0244553518</v>
      </c>
      <c r="D13" s="15">
        <f t="shared" si="0"/>
        <v>6.2626797372929109E-3</v>
      </c>
    </row>
    <row r="14" spans="1:4" ht="27" customHeight="1" x14ac:dyDescent="0.3">
      <c r="A14" s="8">
        <v>10</v>
      </c>
      <c r="B14" s="54" t="s">
        <v>21</v>
      </c>
      <c r="C14" s="14">
        <f>HLOOKUP(B14,'Wr. Prem. &amp; Outw. Re Prem.'!$C$3:$AN$20,18,)</f>
        <v>200333.14969999998</v>
      </c>
      <c r="D14" s="15">
        <f t="shared" si="0"/>
        <v>4.3521733827359376E-4</v>
      </c>
    </row>
    <row r="15" spans="1:4" ht="27" customHeight="1" x14ac:dyDescent="0.3">
      <c r="A15" s="8">
        <v>11</v>
      </c>
      <c r="B15" s="54" t="s">
        <v>17</v>
      </c>
      <c r="C15" s="14">
        <f>HLOOKUP(B15,'Wr. Prem. &amp; Outw. Re Prem.'!$C$3:$AN$20,18,)</f>
        <v>0</v>
      </c>
      <c r="D15" s="15">
        <f t="shared" si="0"/>
        <v>0</v>
      </c>
    </row>
    <row r="16" spans="1:4" ht="27" customHeight="1" x14ac:dyDescent="0.3">
      <c r="A16" s="8">
        <v>12</v>
      </c>
      <c r="B16" s="54" t="s">
        <v>7</v>
      </c>
      <c r="C16" s="14">
        <f>HLOOKUP(B16,'Wr. Prem. &amp; Outw. Re Prem.'!$C$3:$AN$20,18,)</f>
        <v>2728191.8704264089</v>
      </c>
      <c r="D16" s="15">
        <f t="shared" si="0"/>
        <v>5.926909280489584E-3</v>
      </c>
    </row>
    <row r="17" spans="1:4" ht="27" customHeight="1" x14ac:dyDescent="0.3">
      <c r="A17" s="8">
        <v>13</v>
      </c>
      <c r="B17" s="54" t="s">
        <v>8</v>
      </c>
      <c r="C17" s="14">
        <f>HLOOKUP(B17,'Wr. Prem. &amp; Outw. Re Prem.'!$C$3:$AN$20,18,)</f>
        <v>32739813.344201934</v>
      </c>
      <c r="D17" s="15">
        <f t="shared" si="0"/>
        <v>7.1126193745646743E-2</v>
      </c>
    </row>
    <row r="18" spans="1:4" ht="27" customHeight="1" x14ac:dyDescent="0.3">
      <c r="A18" s="8">
        <v>14</v>
      </c>
      <c r="B18" s="54" t="s">
        <v>9</v>
      </c>
      <c r="C18" s="14">
        <f>HLOOKUP(B18,'Wr. Prem. &amp; Outw. Re Prem.'!$C$3:$AN$20,18,)</f>
        <v>1086418.7967407638</v>
      </c>
      <c r="D18" s="15">
        <f t="shared" si="0"/>
        <v>2.3602099686246573E-3</v>
      </c>
    </row>
    <row r="19" spans="1:4" ht="27" customHeight="1" x14ac:dyDescent="0.3">
      <c r="A19" s="8">
        <v>15</v>
      </c>
      <c r="B19" s="54" t="s">
        <v>10</v>
      </c>
      <c r="C19" s="14">
        <f>HLOOKUP(B19,'Wr. Prem. &amp; Outw. Re Prem.'!$C$3:$AN$20,18,)</f>
        <v>4218151.3275015149</v>
      </c>
      <c r="D19" s="15">
        <f t="shared" si="0"/>
        <v>9.1637983825421567E-3</v>
      </c>
    </row>
    <row r="20" spans="1:4" ht="27" customHeight="1" x14ac:dyDescent="0.3">
      <c r="A20" s="8">
        <v>16</v>
      </c>
      <c r="B20" s="54" t="s">
        <v>11</v>
      </c>
      <c r="C20" s="14">
        <f>HLOOKUP(B20,'Wr. Prem. &amp; Outw. Re Prem.'!$C$3:$AN$20,18,)</f>
        <v>480407.85</v>
      </c>
      <c r="D20" s="15">
        <f>C20/$C$23</f>
        <v>1.0436706360172597E-3</v>
      </c>
    </row>
    <row r="21" spans="1:4" ht="27" customHeight="1" x14ac:dyDescent="0.3">
      <c r="A21" s="8">
        <v>17</v>
      </c>
      <c r="B21" s="54" t="s">
        <v>12</v>
      </c>
      <c r="C21" s="14">
        <f>HLOOKUP(B21,'Wr. Prem. &amp; Outw. Re Prem.'!$C$3:$AN$20,18,)</f>
        <v>7080548.604685762</v>
      </c>
      <c r="D21" s="15">
        <f>C21/$C$23</f>
        <v>1.5382264602053256E-2</v>
      </c>
    </row>
    <row r="22" spans="1:4" ht="27" customHeight="1" x14ac:dyDescent="0.3">
      <c r="A22" s="8">
        <v>18</v>
      </c>
      <c r="B22" s="54" t="s">
        <v>13</v>
      </c>
      <c r="C22" s="14">
        <f>HLOOKUP(B22,'Wr. Prem. &amp; Outw. Re Prem.'!$C$3:$AN$20,18,)</f>
        <v>0</v>
      </c>
      <c r="D22" s="15">
        <f>C22/$C$23</f>
        <v>0</v>
      </c>
    </row>
    <row r="23" spans="1:4" ht="27" customHeight="1" x14ac:dyDescent="0.3">
      <c r="A23" s="55"/>
      <c r="B23" s="56" t="s">
        <v>24</v>
      </c>
      <c r="C23" s="6">
        <f>SUM(C5:C22)</f>
        <v>460305994.45940071</v>
      </c>
      <c r="D23" s="7">
        <f>SUM(D5:D22)</f>
        <v>0.99999999999999956</v>
      </c>
    </row>
    <row r="25" spans="1:4" x14ac:dyDescent="0.3">
      <c r="C25" s="11"/>
    </row>
    <row r="26" spans="1:4" x14ac:dyDescent="0.3">
      <c r="C26" s="11"/>
    </row>
  </sheetData>
  <mergeCells count="1">
    <mergeCell ref="A2:D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0"/>
  </sheetPr>
  <dimension ref="A1:AQ70"/>
  <sheetViews>
    <sheetView zoomScaleNormal="100" workbookViewId="0">
      <pane xSplit="2" ySplit="4" topLeftCell="C17" activePane="bottomRight" state="frozen"/>
      <selection pane="topRight" activeCell="C1" sqref="C1"/>
      <selection pane="bottomLeft" activeCell="A6" sqref="A6"/>
      <selection pane="bottomRight" activeCell="B24" sqref="B24"/>
    </sheetView>
  </sheetViews>
  <sheetFormatPr defaultRowHeight="15" x14ac:dyDescent="0.3"/>
  <cols>
    <col min="1" max="1" width="4.42578125" style="32" customWidth="1"/>
    <col min="2" max="2" width="25" style="9" customWidth="1"/>
    <col min="3" max="6" width="11.5703125" style="9" customWidth="1"/>
    <col min="7" max="7" width="12.28515625" style="9" customWidth="1"/>
    <col min="8" max="38" width="11.5703125" style="9" customWidth="1"/>
    <col min="39" max="39" width="13.140625" style="9" customWidth="1"/>
    <col min="40" max="40" width="11.5703125" style="9" customWidth="1"/>
    <col min="41" max="16384" width="9.140625" style="9"/>
  </cols>
  <sheetData>
    <row r="1" spans="1:40" s="32" customFormat="1" ht="27.75" customHeight="1" x14ac:dyDescent="0.2">
      <c r="A1" s="42" t="s">
        <v>67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40" s="59" customFormat="1" x14ac:dyDescent="0.3">
      <c r="A2" s="29" t="s">
        <v>52</v>
      </c>
      <c r="C2" s="60"/>
      <c r="E2" s="60"/>
      <c r="G2" s="60"/>
      <c r="I2" s="60"/>
      <c r="K2" s="60"/>
      <c r="M2" s="60"/>
      <c r="O2" s="60"/>
      <c r="Q2" s="60"/>
      <c r="S2" s="60"/>
      <c r="U2" s="60"/>
      <c r="W2" s="60"/>
      <c r="Y2" s="60"/>
      <c r="AA2" s="60"/>
      <c r="AC2" s="60"/>
      <c r="AE2" s="60"/>
      <c r="AG2" s="60"/>
      <c r="AI2" s="60"/>
      <c r="AK2" s="60"/>
    </row>
    <row r="3" spans="1:40" s="29" customFormat="1" ht="42" customHeight="1" x14ac:dyDescent="0.2">
      <c r="A3" s="78" t="s">
        <v>22</v>
      </c>
      <c r="B3" s="80" t="s">
        <v>23</v>
      </c>
      <c r="C3" s="82" t="s">
        <v>1</v>
      </c>
      <c r="D3" s="82"/>
      <c r="E3" s="75" t="s">
        <v>15</v>
      </c>
      <c r="F3" s="76"/>
      <c r="G3" s="75" t="s">
        <v>2</v>
      </c>
      <c r="H3" s="76"/>
      <c r="I3" s="75" t="s">
        <v>3</v>
      </c>
      <c r="J3" s="76"/>
      <c r="K3" s="75" t="s">
        <v>4</v>
      </c>
      <c r="L3" s="76"/>
      <c r="M3" s="75" t="s">
        <v>5</v>
      </c>
      <c r="N3" s="76"/>
      <c r="O3" s="75" t="s">
        <v>6</v>
      </c>
      <c r="P3" s="76"/>
      <c r="Q3" s="75" t="s">
        <v>19</v>
      </c>
      <c r="R3" s="76"/>
      <c r="S3" s="75" t="s">
        <v>16</v>
      </c>
      <c r="T3" s="76"/>
      <c r="U3" s="75" t="s">
        <v>21</v>
      </c>
      <c r="V3" s="76"/>
      <c r="W3" s="75" t="s">
        <v>17</v>
      </c>
      <c r="X3" s="76"/>
      <c r="Y3" s="75" t="s">
        <v>7</v>
      </c>
      <c r="Z3" s="76"/>
      <c r="AA3" s="75" t="s">
        <v>8</v>
      </c>
      <c r="AB3" s="76"/>
      <c r="AC3" s="75" t="s">
        <v>9</v>
      </c>
      <c r="AD3" s="76"/>
      <c r="AE3" s="75" t="s">
        <v>10</v>
      </c>
      <c r="AF3" s="76"/>
      <c r="AG3" s="71" t="s">
        <v>11</v>
      </c>
      <c r="AH3" s="72"/>
      <c r="AI3" s="73" t="s">
        <v>12</v>
      </c>
      <c r="AJ3" s="74"/>
      <c r="AK3" s="73" t="s">
        <v>13</v>
      </c>
      <c r="AL3" s="74"/>
      <c r="AM3" s="83" t="s">
        <v>24</v>
      </c>
      <c r="AN3" s="84"/>
    </row>
    <row r="4" spans="1:40" s="29" customFormat="1" ht="24" x14ac:dyDescent="0.2">
      <c r="A4" s="79"/>
      <c r="B4" s="81"/>
      <c r="C4" s="37" t="s">
        <v>25</v>
      </c>
      <c r="D4" s="37" t="s">
        <v>26</v>
      </c>
      <c r="E4" s="37" t="s">
        <v>25</v>
      </c>
      <c r="F4" s="37" t="s">
        <v>26</v>
      </c>
      <c r="G4" s="37" t="s">
        <v>25</v>
      </c>
      <c r="H4" s="37" t="s">
        <v>26</v>
      </c>
      <c r="I4" s="37" t="s">
        <v>25</v>
      </c>
      <c r="J4" s="37" t="s">
        <v>26</v>
      </c>
      <c r="K4" s="37" t="s">
        <v>25</v>
      </c>
      <c r="L4" s="37" t="s">
        <v>26</v>
      </c>
      <c r="M4" s="37" t="s">
        <v>25</v>
      </c>
      <c r="N4" s="37" t="s">
        <v>26</v>
      </c>
      <c r="O4" s="37" t="s">
        <v>25</v>
      </c>
      <c r="P4" s="37" t="s">
        <v>26</v>
      </c>
      <c r="Q4" s="37" t="s">
        <v>25</v>
      </c>
      <c r="R4" s="37" t="s">
        <v>26</v>
      </c>
      <c r="S4" s="37" t="s">
        <v>25</v>
      </c>
      <c r="T4" s="37" t="s">
        <v>26</v>
      </c>
      <c r="U4" s="37" t="s">
        <v>25</v>
      </c>
      <c r="V4" s="37" t="s">
        <v>26</v>
      </c>
      <c r="W4" s="37" t="s">
        <v>25</v>
      </c>
      <c r="X4" s="37" t="s">
        <v>26</v>
      </c>
      <c r="Y4" s="37" t="s">
        <v>25</v>
      </c>
      <c r="Z4" s="37" t="s">
        <v>26</v>
      </c>
      <c r="AA4" s="37" t="s">
        <v>25</v>
      </c>
      <c r="AB4" s="37" t="s">
        <v>26</v>
      </c>
      <c r="AC4" s="37" t="s">
        <v>25</v>
      </c>
      <c r="AD4" s="37" t="s">
        <v>26</v>
      </c>
      <c r="AE4" s="37" t="s">
        <v>25</v>
      </c>
      <c r="AF4" s="37" t="s">
        <v>26</v>
      </c>
      <c r="AG4" s="37" t="s">
        <v>25</v>
      </c>
      <c r="AH4" s="37" t="s">
        <v>26</v>
      </c>
      <c r="AI4" s="37" t="s">
        <v>25</v>
      </c>
      <c r="AJ4" s="37" t="s">
        <v>26</v>
      </c>
      <c r="AK4" s="37" t="s">
        <v>25</v>
      </c>
      <c r="AL4" s="37" t="s">
        <v>26</v>
      </c>
      <c r="AM4" s="37" t="s">
        <v>25</v>
      </c>
      <c r="AN4" s="37" t="s">
        <v>26</v>
      </c>
    </row>
    <row r="5" spans="1:40" ht="43.5" customHeight="1" x14ac:dyDescent="0.3">
      <c r="A5" s="67">
        <v>1</v>
      </c>
      <c r="B5" s="3" t="s">
        <v>53</v>
      </c>
      <c r="C5" s="70">
        <v>0</v>
      </c>
      <c r="D5" s="70">
        <v>0</v>
      </c>
      <c r="E5" s="70">
        <v>0</v>
      </c>
      <c r="F5" s="70">
        <v>0</v>
      </c>
      <c r="G5" s="70">
        <v>0</v>
      </c>
      <c r="H5" s="70">
        <v>0</v>
      </c>
      <c r="I5" s="70">
        <v>0</v>
      </c>
      <c r="J5" s="70">
        <v>0</v>
      </c>
      <c r="K5" s="70">
        <v>0</v>
      </c>
      <c r="L5" s="70">
        <v>0</v>
      </c>
      <c r="M5" s="70">
        <v>0</v>
      </c>
      <c r="N5" s="70">
        <v>0</v>
      </c>
      <c r="O5" s="70">
        <v>0</v>
      </c>
      <c r="P5" s="70">
        <v>0</v>
      </c>
      <c r="Q5" s="70">
        <v>0</v>
      </c>
      <c r="R5" s="70">
        <v>0</v>
      </c>
      <c r="S5" s="70">
        <v>0</v>
      </c>
      <c r="T5" s="70">
        <v>0</v>
      </c>
      <c r="U5" s="70">
        <v>0</v>
      </c>
      <c r="V5" s="70">
        <v>0</v>
      </c>
      <c r="W5" s="70">
        <v>543232.28</v>
      </c>
      <c r="X5" s="70">
        <v>0</v>
      </c>
      <c r="Y5" s="70">
        <v>0</v>
      </c>
      <c r="Z5" s="70">
        <v>0</v>
      </c>
      <c r="AA5" s="70">
        <v>9610557.5099999998</v>
      </c>
      <c r="AB5" s="70">
        <v>9610557.5093279984</v>
      </c>
      <c r="AC5" s="70">
        <v>0</v>
      </c>
      <c r="AD5" s="70">
        <v>0</v>
      </c>
      <c r="AE5" s="70">
        <v>0</v>
      </c>
      <c r="AF5" s="70">
        <v>0</v>
      </c>
      <c r="AG5" s="70">
        <v>0</v>
      </c>
      <c r="AH5" s="70">
        <v>0</v>
      </c>
      <c r="AI5" s="70">
        <v>0</v>
      </c>
      <c r="AJ5" s="70">
        <v>0</v>
      </c>
      <c r="AK5" s="70">
        <v>0</v>
      </c>
      <c r="AL5" s="70">
        <v>0</v>
      </c>
      <c r="AM5" s="69">
        <f>C5+E5+G5+I5+K5+M5+O5+Q5+S5+U5+W5+Y5+AA5+AC5+AE5+AG5+AI5+AK5</f>
        <v>10153789.789999999</v>
      </c>
      <c r="AN5" s="69">
        <f>D5+F5+H5+J5+L5+N5+P5+R5+T5+V5+X5+Z5+AB5+AD5+AF5+AH5+AJ5+AL5</f>
        <v>9610557.5093279984</v>
      </c>
    </row>
    <row r="6" spans="1:40" ht="43.5" customHeight="1" x14ac:dyDescent="0.3">
      <c r="A6" s="67">
        <v>2</v>
      </c>
      <c r="B6" s="3" t="s">
        <v>59</v>
      </c>
      <c r="C6" s="70">
        <v>0</v>
      </c>
      <c r="D6" s="70">
        <v>0</v>
      </c>
      <c r="E6" s="70">
        <v>0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  <c r="U6" s="70">
        <v>0</v>
      </c>
      <c r="V6" s="70">
        <v>0</v>
      </c>
      <c r="W6" s="70">
        <v>0</v>
      </c>
      <c r="X6" s="70">
        <v>0</v>
      </c>
      <c r="Y6" s="70">
        <v>0</v>
      </c>
      <c r="Z6" s="70">
        <v>0</v>
      </c>
      <c r="AA6" s="70">
        <v>67507.065300000002</v>
      </c>
      <c r="AB6" s="70">
        <v>10572.213180700001</v>
      </c>
      <c r="AC6" s="70">
        <v>410356.926698</v>
      </c>
      <c r="AD6" s="70">
        <v>318226.926698</v>
      </c>
      <c r="AE6" s="70">
        <v>0</v>
      </c>
      <c r="AF6" s="70">
        <v>0</v>
      </c>
      <c r="AG6" s="70">
        <v>0</v>
      </c>
      <c r="AH6" s="70">
        <v>0</v>
      </c>
      <c r="AI6" s="70">
        <v>3245</v>
      </c>
      <c r="AJ6" s="70">
        <v>0</v>
      </c>
      <c r="AK6" s="70">
        <v>0</v>
      </c>
      <c r="AL6" s="70">
        <v>0</v>
      </c>
      <c r="AM6" s="69">
        <f t="shared" ref="AM6:AN18" si="0">C6+E6+G6+I6+K6+M6+O6+Q6+S6+U6+W6+Y6+AA6+AC6+AE6+AG6+AI6+AK6</f>
        <v>481108.99199800001</v>
      </c>
      <c r="AN6" s="69">
        <f t="shared" si="0"/>
        <v>328799.13987870002</v>
      </c>
    </row>
    <row r="7" spans="1:40" ht="43.5" customHeight="1" x14ac:dyDescent="0.3">
      <c r="A7" s="67">
        <v>3</v>
      </c>
      <c r="B7" s="3" t="s">
        <v>47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0">
        <v>0</v>
      </c>
      <c r="V7" s="70">
        <v>0</v>
      </c>
      <c r="W7" s="70">
        <v>0</v>
      </c>
      <c r="X7" s="70">
        <v>0</v>
      </c>
      <c r="Y7" s="70">
        <v>0</v>
      </c>
      <c r="Z7" s="70">
        <v>0</v>
      </c>
      <c r="AA7" s="70">
        <v>33201.970777808223</v>
      </c>
      <c r="AB7" s="70">
        <v>6489.9068399999996</v>
      </c>
      <c r="AC7" s="70">
        <v>167419.21474183563</v>
      </c>
      <c r="AD7" s="70">
        <v>128800.33802950686</v>
      </c>
      <c r="AE7" s="70">
        <v>0</v>
      </c>
      <c r="AF7" s="70">
        <v>0</v>
      </c>
      <c r="AG7" s="70">
        <v>0</v>
      </c>
      <c r="AH7" s="70">
        <v>0</v>
      </c>
      <c r="AI7" s="70">
        <v>3244.7535519999997</v>
      </c>
      <c r="AJ7" s="70">
        <v>0</v>
      </c>
      <c r="AK7" s="70">
        <v>0</v>
      </c>
      <c r="AL7" s="70">
        <v>0</v>
      </c>
      <c r="AM7" s="69">
        <f>C7+E7+G7+I7+K7+M7+O7+Q7+S7+U7+W7+Y7+AA7+AC7+AE7+AG7+AI7+AK7</f>
        <v>203865.93907164386</v>
      </c>
      <c r="AN7" s="69">
        <f>D7+F7+H7+J7+L7+N7+P7+R7+T7+V7+X7+Z7+AB7+AD7+AF7+AH7+AJ7+AL7</f>
        <v>135290.24486950686</v>
      </c>
    </row>
    <row r="8" spans="1:40" ht="43.5" customHeight="1" x14ac:dyDescent="0.3">
      <c r="A8" s="67">
        <v>4</v>
      </c>
      <c r="B8" s="3" t="s">
        <v>41</v>
      </c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66016</v>
      </c>
      <c r="R8" s="70">
        <v>15843.84</v>
      </c>
      <c r="S8" s="70">
        <v>0</v>
      </c>
      <c r="T8" s="70">
        <v>0</v>
      </c>
      <c r="U8" s="70">
        <v>0</v>
      </c>
      <c r="V8" s="70">
        <v>0</v>
      </c>
      <c r="W8" s="70">
        <v>0</v>
      </c>
      <c r="X8" s="70">
        <v>0</v>
      </c>
      <c r="Y8" s="70">
        <v>1328.156424</v>
      </c>
      <c r="Z8" s="70">
        <v>398.4469272</v>
      </c>
      <c r="AA8" s="70">
        <v>7521.1504349999996</v>
      </c>
      <c r="AB8" s="70">
        <v>7302.3521350000001</v>
      </c>
      <c r="AC8" s="70">
        <v>5639.6495649999997</v>
      </c>
      <c r="AD8" s="70">
        <v>5420.8512650000002</v>
      </c>
      <c r="AE8" s="70">
        <v>0</v>
      </c>
      <c r="AF8" s="70">
        <v>0</v>
      </c>
      <c r="AG8" s="70">
        <v>0</v>
      </c>
      <c r="AH8" s="70">
        <v>0</v>
      </c>
      <c r="AI8" s="70">
        <v>0</v>
      </c>
      <c r="AJ8" s="70">
        <v>0</v>
      </c>
      <c r="AK8" s="70">
        <v>0</v>
      </c>
      <c r="AL8" s="70">
        <v>0</v>
      </c>
      <c r="AM8" s="69">
        <f t="shared" si="0"/>
        <v>80504.956424000004</v>
      </c>
      <c r="AN8" s="69">
        <f t="shared" si="0"/>
        <v>28965.490327200001</v>
      </c>
    </row>
    <row r="9" spans="1:40" ht="43.5" customHeight="1" x14ac:dyDescent="0.3">
      <c r="A9" s="67">
        <v>5</v>
      </c>
      <c r="B9" s="3" t="s">
        <v>38</v>
      </c>
      <c r="C9" s="70">
        <v>0</v>
      </c>
      <c r="D9" s="70">
        <v>0</v>
      </c>
      <c r="E9" s="70">
        <v>628.5</v>
      </c>
      <c r="F9" s="70">
        <v>0</v>
      </c>
      <c r="G9" s="70">
        <v>375.5</v>
      </c>
      <c r="H9" s="70">
        <v>0</v>
      </c>
      <c r="I9" s="70">
        <v>0</v>
      </c>
      <c r="J9" s="70">
        <v>0</v>
      </c>
      <c r="K9" s="70">
        <v>12049.02</v>
      </c>
      <c r="L9" s="70">
        <v>0</v>
      </c>
      <c r="M9" s="70">
        <v>1197.23</v>
      </c>
      <c r="N9" s="70">
        <v>0</v>
      </c>
      <c r="O9" s="70">
        <v>0</v>
      </c>
      <c r="P9" s="70">
        <v>0</v>
      </c>
      <c r="Q9" s="70">
        <v>0</v>
      </c>
      <c r="R9" s="70">
        <v>0</v>
      </c>
      <c r="S9" s="70">
        <v>0</v>
      </c>
      <c r="T9" s="70">
        <v>0</v>
      </c>
      <c r="U9" s="70">
        <v>0</v>
      </c>
      <c r="V9" s="70">
        <v>0</v>
      </c>
      <c r="W9" s="70">
        <v>0</v>
      </c>
      <c r="X9" s="70">
        <v>0</v>
      </c>
      <c r="Y9" s="70">
        <v>7869.61</v>
      </c>
      <c r="Z9" s="70">
        <v>3946.42</v>
      </c>
      <c r="AA9" s="70">
        <v>37612.239999999998</v>
      </c>
      <c r="AB9" s="70">
        <v>28238.5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J9" s="70">
        <v>0</v>
      </c>
      <c r="AK9" s="70">
        <v>0</v>
      </c>
      <c r="AL9" s="70">
        <v>0</v>
      </c>
      <c r="AM9" s="69">
        <f t="shared" si="0"/>
        <v>59732.1</v>
      </c>
      <c r="AN9" s="69">
        <f t="shared" si="0"/>
        <v>32184.92</v>
      </c>
    </row>
    <row r="10" spans="1:40" ht="43.5" customHeight="1" x14ac:dyDescent="0.3">
      <c r="A10" s="67">
        <v>6</v>
      </c>
      <c r="B10" s="3" t="s">
        <v>39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1840.94</v>
      </c>
      <c r="AB10" s="70">
        <v>59.634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6249.6922999999997</v>
      </c>
      <c r="AJ10" s="70">
        <v>4374.7846099999997</v>
      </c>
      <c r="AK10" s="70">
        <v>0</v>
      </c>
      <c r="AL10" s="70">
        <v>0</v>
      </c>
      <c r="AM10" s="69">
        <f t="shared" si="0"/>
        <v>8090.6322999999993</v>
      </c>
      <c r="AN10" s="69">
        <f t="shared" si="0"/>
        <v>4434.4186099999997</v>
      </c>
    </row>
    <row r="11" spans="1:40" ht="43.5" customHeight="1" x14ac:dyDescent="0.3">
      <c r="A11" s="67">
        <v>7</v>
      </c>
      <c r="B11" s="3" t="s">
        <v>44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70">
        <v>0</v>
      </c>
      <c r="AJ11" s="70">
        <v>0</v>
      </c>
      <c r="AK11" s="70">
        <v>0</v>
      </c>
      <c r="AL11" s="70">
        <v>0</v>
      </c>
      <c r="AM11" s="69">
        <f t="shared" si="0"/>
        <v>0</v>
      </c>
      <c r="AN11" s="69">
        <f t="shared" si="0"/>
        <v>0</v>
      </c>
    </row>
    <row r="12" spans="1:40" ht="43.5" customHeight="1" x14ac:dyDescent="0.3">
      <c r="A12" s="67">
        <v>8</v>
      </c>
      <c r="B12" s="3" t="s">
        <v>42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  <c r="U12" s="70">
        <v>0</v>
      </c>
      <c r="V12" s="70">
        <v>0</v>
      </c>
      <c r="W12" s="70">
        <v>0</v>
      </c>
      <c r="X12" s="70">
        <v>0</v>
      </c>
      <c r="Y12" s="70">
        <v>0</v>
      </c>
      <c r="Z12" s="70">
        <v>0</v>
      </c>
      <c r="AA12" s="70">
        <v>0</v>
      </c>
      <c r="AB12" s="70">
        <v>0</v>
      </c>
      <c r="AC12" s="70">
        <v>0</v>
      </c>
      <c r="AD12" s="70">
        <v>0</v>
      </c>
      <c r="AE12" s="70">
        <v>0</v>
      </c>
      <c r="AF12" s="70">
        <v>0</v>
      </c>
      <c r="AG12" s="70">
        <v>0</v>
      </c>
      <c r="AH12" s="70">
        <v>0</v>
      </c>
      <c r="AI12" s="70">
        <v>0</v>
      </c>
      <c r="AJ12" s="70">
        <v>0</v>
      </c>
      <c r="AK12" s="70">
        <v>0</v>
      </c>
      <c r="AL12" s="70">
        <v>0</v>
      </c>
      <c r="AM12" s="69">
        <f>C12+E12+G12+I12+K12+M12+O12+Q12+S12+U12+W12+Y12+AA12+AC12+AE12+AG12+AI12+AK12</f>
        <v>0</v>
      </c>
      <c r="AN12" s="69">
        <f>D12+F12+H12+J12+L12+N12+P12+R12+T12+V12+X12+Z12+AB12+AD12+AF12+AH12+AJ12+AL12</f>
        <v>0</v>
      </c>
    </row>
    <row r="13" spans="1:40" ht="43.5" customHeight="1" x14ac:dyDescent="0.3">
      <c r="A13" s="67">
        <v>9</v>
      </c>
      <c r="B13" s="3" t="s">
        <v>43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70">
        <v>0</v>
      </c>
      <c r="AK13" s="70">
        <v>0</v>
      </c>
      <c r="AL13" s="70">
        <v>0</v>
      </c>
      <c r="AM13" s="69">
        <f t="shared" si="0"/>
        <v>0</v>
      </c>
      <c r="AN13" s="69">
        <f t="shared" si="0"/>
        <v>0</v>
      </c>
    </row>
    <row r="14" spans="1:40" ht="43.5" customHeight="1" x14ac:dyDescent="0.3">
      <c r="A14" s="67">
        <v>10</v>
      </c>
      <c r="B14" s="3" t="s">
        <v>40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70">
        <v>0</v>
      </c>
      <c r="AK14" s="70">
        <v>0</v>
      </c>
      <c r="AL14" s="70">
        <v>0</v>
      </c>
      <c r="AM14" s="69">
        <f t="shared" si="0"/>
        <v>0</v>
      </c>
      <c r="AN14" s="69">
        <f t="shared" si="0"/>
        <v>0</v>
      </c>
    </row>
    <row r="15" spans="1:40" ht="43.5" customHeight="1" x14ac:dyDescent="0.3">
      <c r="A15" s="67">
        <v>11</v>
      </c>
      <c r="B15" s="3" t="s">
        <v>37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70">
        <v>0</v>
      </c>
      <c r="AK15" s="70">
        <v>0</v>
      </c>
      <c r="AL15" s="70">
        <v>0</v>
      </c>
      <c r="AM15" s="69">
        <f t="shared" si="0"/>
        <v>0</v>
      </c>
      <c r="AN15" s="69">
        <f t="shared" si="0"/>
        <v>0</v>
      </c>
    </row>
    <row r="16" spans="1:40" ht="43.5" customHeight="1" x14ac:dyDescent="0.3">
      <c r="A16" s="67">
        <v>12</v>
      </c>
      <c r="B16" s="3" t="s">
        <v>45</v>
      </c>
      <c r="C16" s="70">
        <v>0</v>
      </c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70">
        <v>0</v>
      </c>
      <c r="AK16" s="70">
        <v>0</v>
      </c>
      <c r="AL16" s="70">
        <v>0</v>
      </c>
      <c r="AM16" s="69">
        <f t="shared" si="0"/>
        <v>0</v>
      </c>
      <c r="AN16" s="69">
        <f t="shared" si="0"/>
        <v>0</v>
      </c>
    </row>
    <row r="17" spans="1:43" ht="43.5" customHeight="1" x14ac:dyDescent="0.3">
      <c r="A17" s="67">
        <v>13</v>
      </c>
      <c r="B17" s="3" t="s">
        <v>46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0</v>
      </c>
      <c r="AJ17" s="70">
        <v>0</v>
      </c>
      <c r="AK17" s="70">
        <v>0</v>
      </c>
      <c r="AL17" s="70">
        <v>0</v>
      </c>
      <c r="AM17" s="69">
        <f t="shared" si="0"/>
        <v>0</v>
      </c>
      <c r="AN17" s="69">
        <f t="shared" si="0"/>
        <v>0</v>
      </c>
    </row>
    <row r="18" spans="1:43" ht="43.5" customHeight="1" x14ac:dyDescent="0.3">
      <c r="A18" s="67">
        <v>14</v>
      </c>
      <c r="B18" s="3" t="s">
        <v>48</v>
      </c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v>0</v>
      </c>
      <c r="T18" s="70">
        <v>0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70">
        <v>0</v>
      </c>
      <c r="AK18" s="70">
        <v>0</v>
      </c>
      <c r="AL18" s="70">
        <v>0</v>
      </c>
      <c r="AM18" s="69">
        <f t="shared" si="0"/>
        <v>0</v>
      </c>
      <c r="AN18" s="69">
        <f t="shared" si="0"/>
        <v>0</v>
      </c>
    </row>
    <row r="19" spans="1:43" ht="43.5" customHeight="1" x14ac:dyDescent="0.3">
      <c r="A19" s="67">
        <v>15</v>
      </c>
      <c r="B19" s="3" t="s">
        <v>54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70">
        <v>0</v>
      </c>
      <c r="AK19" s="70">
        <v>0</v>
      </c>
      <c r="AL19" s="70">
        <v>0</v>
      </c>
      <c r="AM19" s="69">
        <f t="shared" ref="AM19" si="1">C19+E19+G19+I19+K19+M19+O19+Q19+S19+U19+W19+Y19+AA19+AC19+AE19+AG19+AI19+AK19</f>
        <v>0</v>
      </c>
      <c r="AN19" s="69">
        <f t="shared" ref="AN19" si="2">D19+F19+H19+J19+L19+N19+P19+R19+T19+V19+X19+Z19+AB19+AD19+AF19+AH19+AJ19+AL19</f>
        <v>0</v>
      </c>
    </row>
    <row r="20" spans="1:43" s="32" customFormat="1" ht="16.5" customHeight="1" x14ac:dyDescent="0.2">
      <c r="A20" s="16"/>
      <c r="B20" s="38" t="s">
        <v>24</v>
      </c>
      <c r="C20" s="2">
        <f t="shared" ref="C20:AM20" si="3">SUM(C5:C19)</f>
        <v>0</v>
      </c>
      <c r="D20" s="2">
        <f t="shared" si="3"/>
        <v>0</v>
      </c>
      <c r="E20" s="2">
        <f t="shared" si="3"/>
        <v>628.5</v>
      </c>
      <c r="F20" s="2">
        <f t="shared" si="3"/>
        <v>0</v>
      </c>
      <c r="G20" s="2">
        <f t="shared" si="3"/>
        <v>375.5</v>
      </c>
      <c r="H20" s="2">
        <f t="shared" si="3"/>
        <v>0</v>
      </c>
      <c r="I20" s="2">
        <f t="shared" si="3"/>
        <v>0</v>
      </c>
      <c r="J20" s="2">
        <f t="shared" si="3"/>
        <v>0</v>
      </c>
      <c r="K20" s="2">
        <f t="shared" si="3"/>
        <v>12049.02</v>
      </c>
      <c r="L20" s="2">
        <f t="shared" si="3"/>
        <v>0</v>
      </c>
      <c r="M20" s="2">
        <f t="shared" si="3"/>
        <v>1197.23</v>
      </c>
      <c r="N20" s="2">
        <f t="shared" si="3"/>
        <v>0</v>
      </c>
      <c r="O20" s="2">
        <f t="shared" si="3"/>
        <v>0</v>
      </c>
      <c r="P20" s="2">
        <f t="shared" si="3"/>
        <v>0</v>
      </c>
      <c r="Q20" s="2">
        <f t="shared" si="3"/>
        <v>66016</v>
      </c>
      <c r="R20" s="2">
        <f t="shared" si="3"/>
        <v>15843.84</v>
      </c>
      <c r="S20" s="2">
        <f t="shared" si="3"/>
        <v>0</v>
      </c>
      <c r="T20" s="2">
        <f t="shared" si="3"/>
        <v>0</v>
      </c>
      <c r="U20" s="2">
        <f t="shared" si="3"/>
        <v>0</v>
      </c>
      <c r="V20" s="2">
        <f t="shared" si="3"/>
        <v>0</v>
      </c>
      <c r="W20" s="2">
        <f t="shared" si="3"/>
        <v>543232.28</v>
      </c>
      <c r="X20" s="2">
        <f t="shared" si="3"/>
        <v>0</v>
      </c>
      <c r="Y20" s="2">
        <f t="shared" si="3"/>
        <v>9197.7664239999995</v>
      </c>
      <c r="Z20" s="2">
        <f t="shared" si="3"/>
        <v>4344.8669271999997</v>
      </c>
      <c r="AA20" s="2">
        <f t="shared" si="3"/>
        <v>9758240.8765128087</v>
      </c>
      <c r="AB20" s="2">
        <f t="shared" si="3"/>
        <v>9663220.1154836994</v>
      </c>
      <c r="AC20" s="2">
        <f t="shared" si="3"/>
        <v>583415.79100483563</v>
      </c>
      <c r="AD20" s="2">
        <f t="shared" si="3"/>
        <v>452448.11599250685</v>
      </c>
      <c r="AE20" s="2">
        <f t="shared" si="3"/>
        <v>0</v>
      </c>
      <c r="AF20" s="2">
        <f t="shared" si="3"/>
        <v>0</v>
      </c>
      <c r="AG20" s="2">
        <f t="shared" si="3"/>
        <v>0</v>
      </c>
      <c r="AH20" s="2">
        <f t="shared" si="3"/>
        <v>0</v>
      </c>
      <c r="AI20" s="2">
        <f t="shared" si="3"/>
        <v>12739.445852000001</v>
      </c>
      <c r="AJ20" s="2">
        <f t="shared" si="3"/>
        <v>4374.7846099999997</v>
      </c>
      <c r="AK20" s="2">
        <f t="shared" si="3"/>
        <v>0</v>
      </c>
      <c r="AL20" s="2">
        <f t="shared" si="3"/>
        <v>0</v>
      </c>
      <c r="AM20" s="2">
        <f t="shared" si="3"/>
        <v>10987092.409793643</v>
      </c>
      <c r="AN20" s="2">
        <f>SUM(AN5:AN19)</f>
        <v>10140231.723013403</v>
      </c>
    </row>
    <row r="21" spans="1:43" ht="16.5" customHeight="1" x14ac:dyDescent="0.3">
      <c r="B21" s="42" t="s">
        <v>29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</row>
    <row r="22" spans="1:43" ht="15" customHeight="1" x14ac:dyDescent="0.3">
      <c r="B22" s="77" t="s">
        <v>68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AM22" s="11"/>
      <c r="AN22" s="11"/>
    </row>
    <row r="23" spans="1:43" x14ac:dyDescent="0.3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AM23" s="11"/>
      <c r="AN23" s="11"/>
    </row>
    <row r="24" spans="1:43" x14ac:dyDescent="0.3">
      <c r="AM24" s="11"/>
      <c r="AN24" s="11"/>
    </row>
    <row r="25" spans="1:43" x14ac:dyDescent="0.3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</row>
    <row r="26" spans="1:43" x14ac:dyDescent="0.3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</row>
    <row r="27" spans="1:43" x14ac:dyDescent="0.3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</row>
    <row r="28" spans="1:43" x14ac:dyDescent="0.3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</row>
    <row r="29" spans="1:43" x14ac:dyDescent="0.3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</row>
    <row r="30" spans="1:43" x14ac:dyDescent="0.3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</row>
    <row r="31" spans="1:43" x14ac:dyDescent="0.3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</row>
    <row r="32" spans="1:43" x14ac:dyDescent="0.3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</row>
    <row r="33" spans="3:43" x14ac:dyDescent="0.3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</row>
    <row r="34" spans="3:43" x14ac:dyDescent="0.3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</row>
    <row r="35" spans="3:43" x14ac:dyDescent="0.3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</row>
    <row r="36" spans="3:43" x14ac:dyDescent="0.3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</row>
    <row r="37" spans="3:43" x14ac:dyDescent="0.3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</row>
    <row r="38" spans="3:43" x14ac:dyDescent="0.3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</row>
    <row r="39" spans="3:43" x14ac:dyDescent="0.3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</row>
    <row r="40" spans="3:43" x14ac:dyDescent="0.3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</row>
    <row r="41" spans="3:43" x14ac:dyDescent="0.3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</row>
    <row r="42" spans="3:43" x14ac:dyDescent="0.3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</row>
    <row r="43" spans="3:43" x14ac:dyDescent="0.3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</row>
    <row r="44" spans="3:43" x14ac:dyDescent="0.3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</row>
    <row r="45" spans="3:43" x14ac:dyDescent="0.3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</row>
    <row r="46" spans="3:43" x14ac:dyDescent="0.3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</row>
    <row r="47" spans="3:43" x14ac:dyDescent="0.3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</row>
    <row r="48" spans="3:43" x14ac:dyDescent="0.3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</row>
    <row r="49" spans="3:43" x14ac:dyDescent="0.3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</row>
    <row r="50" spans="3:43" x14ac:dyDescent="0.3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</row>
    <row r="51" spans="3:43" x14ac:dyDescent="0.3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</row>
    <row r="52" spans="3:43" x14ac:dyDescent="0.3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</row>
    <row r="53" spans="3:43" x14ac:dyDescent="0.3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</row>
    <row r="54" spans="3:43" x14ac:dyDescent="0.3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</row>
    <row r="55" spans="3:43" x14ac:dyDescent="0.3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</row>
    <row r="56" spans="3:43" x14ac:dyDescent="0.3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</row>
    <row r="57" spans="3:43" x14ac:dyDescent="0.3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</row>
    <row r="58" spans="3:43" x14ac:dyDescent="0.3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</row>
    <row r="59" spans="3:43" x14ac:dyDescent="0.3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</row>
    <row r="60" spans="3:43" x14ac:dyDescent="0.3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</row>
    <row r="61" spans="3:43" x14ac:dyDescent="0.3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</row>
    <row r="62" spans="3:43" x14ac:dyDescent="0.3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</row>
    <row r="63" spans="3:43" x14ac:dyDescent="0.3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</row>
    <row r="64" spans="3:43" x14ac:dyDescent="0.3"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</row>
    <row r="65" spans="3:43" x14ac:dyDescent="0.3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</row>
    <row r="66" spans="3:43" x14ac:dyDescent="0.3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</row>
    <row r="67" spans="3:43" x14ac:dyDescent="0.3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</row>
    <row r="68" spans="3:43" x14ac:dyDescent="0.3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</row>
    <row r="69" spans="3:43" x14ac:dyDescent="0.3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</row>
    <row r="70" spans="3:43" x14ac:dyDescent="0.3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</row>
  </sheetData>
  <mergeCells count="22">
    <mergeCell ref="O3:P3"/>
    <mergeCell ref="Q3:R3"/>
    <mergeCell ref="B22:N23"/>
    <mergeCell ref="A3:A4"/>
    <mergeCell ref="B3:B4"/>
    <mergeCell ref="C3:D3"/>
    <mergeCell ref="E3:F3"/>
    <mergeCell ref="G3:H3"/>
    <mergeCell ref="M3:N3"/>
    <mergeCell ref="K3:L3"/>
    <mergeCell ref="I3:J3"/>
    <mergeCell ref="AM3:AN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</mergeCells>
  <phoneticPr fontId="6" type="noConversion"/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AQ81"/>
  <sheetViews>
    <sheetView zoomScaleNormal="100" workbookViewId="0">
      <pane xSplit="2" ySplit="4" topLeftCell="C20" activePane="bottomRight" state="frozen"/>
      <selection pane="topRight" activeCell="C1" sqref="C1"/>
      <selection pane="bottomLeft" activeCell="A6" sqref="A6"/>
      <selection pane="bottomRight" activeCell="B24" sqref="B24"/>
    </sheetView>
  </sheetViews>
  <sheetFormatPr defaultRowHeight="15" x14ac:dyDescent="0.2"/>
  <cols>
    <col min="1" max="1" width="4" style="32" customWidth="1"/>
    <col min="2" max="2" width="23.7109375" style="32" customWidth="1"/>
    <col min="3" max="6" width="9.7109375" style="32" customWidth="1"/>
    <col min="7" max="7" width="12" style="32" customWidth="1"/>
    <col min="8" max="8" width="11.85546875" style="32" customWidth="1"/>
    <col min="9" max="10" width="10.140625" style="32" bestFit="1" customWidth="1"/>
    <col min="11" max="20" width="9.7109375" style="32" customWidth="1"/>
    <col min="21" max="21" width="11" style="32" customWidth="1"/>
    <col min="22" max="38" width="9.7109375" style="32" customWidth="1"/>
    <col min="39" max="39" width="12.7109375" style="32" customWidth="1"/>
    <col min="40" max="40" width="11.85546875" style="32" customWidth="1"/>
    <col min="41" max="41" width="9.140625" style="32"/>
    <col min="42" max="43" width="10.140625" style="32" bestFit="1" customWidth="1"/>
    <col min="44" max="16384" width="9.140625" style="32"/>
  </cols>
  <sheetData>
    <row r="1" spans="1:43" ht="16.5" customHeight="1" x14ac:dyDescent="0.2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9"/>
      <c r="N1" s="89"/>
      <c r="W1" s="34"/>
    </row>
    <row r="2" spans="1:43" ht="18.75" customHeight="1" x14ac:dyDescent="0.2">
      <c r="A2" s="29" t="s">
        <v>52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pans="1:43" s="29" customFormat="1" ht="39.75" customHeight="1" x14ac:dyDescent="0.2">
      <c r="A3" s="78" t="s">
        <v>22</v>
      </c>
      <c r="B3" s="80" t="s">
        <v>23</v>
      </c>
      <c r="C3" s="82" t="s">
        <v>1</v>
      </c>
      <c r="D3" s="82"/>
      <c r="E3" s="75" t="s">
        <v>15</v>
      </c>
      <c r="F3" s="76"/>
      <c r="G3" s="75" t="s">
        <v>2</v>
      </c>
      <c r="H3" s="76"/>
      <c r="I3" s="75" t="s">
        <v>3</v>
      </c>
      <c r="J3" s="76"/>
      <c r="K3" s="75" t="s">
        <v>4</v>
      </c>
      <c r="L3" s="76"/>
      <c r="M3" s="75" t="s">
        <v>5</v>
      </c>
      <c r="N3" s="76"/>
      <c r="O3" s="75" t="s">
        <v>6</v>
      </c>
      <c r="P3" s="76"/>
      <c r="Q3" s="75" t="s">
        <v>19</v>
      </c>
      <c r="R3" s="76"/>
      <c r="S3" s="75" t="s">
        <v>16</v>
      </c>
      <c r="T3" s="76"/>
      <c r="U3" s="75" t="s">
        <v>21</v>
      </c>
      <c r="V3" s="76"/>
      <c r="W3" s="75" t="s">
        <v>17</v>
      </c>
      <c r="X3" s="76"/>
      <c r="Y3" s="75" t="s">
        <v>7</v>
      </c>
      <c r="Z3" s="76"/>
      <c r="AA3" s="75" t="s">
        <v>8</v>
      </c>
      <c r="AB3" s="76"/>
      <c r="AC3" s="71" t="s">
        <v>9</v>
      </c>
      <c r="AD3" s="72"/>
      <c r="AE3" s="71" t="s">
        <v>10</v>
      </c>
      <c r="AF3" s="72"/>
      <c r="AG3" s="71" t="s">
        <v>11</v>
      </c>
      <c r="AH3" s="72"/>
      <c r="AI3" s="73" t="s">
        <v>12</v>
      </c>
      <c r="AJ3" s="74"/>
      <c r="AK3" s="73" t="s">
        <v>13</v>
      </c>
      <c r="AL3" s="74"/>
      <c r="AM3" s="83" t="s">
        <v>24</v>
      </c>
      <c r="AN3" s="84"/>
    </row>
    <row r="4" spans="1:43" s="29" customFormat="1" ht="45" x14ac:dyDescent="0.2">
      <c r="A4" s="79"/>
      <c r="B4" s="81"/>
      <c r="C4" s="40" t="s">
        <v>27</v>
      </c>
      <c r="D4" s="40" t="s">
        <v>28</v>
      </c>
      <c r="E4" s="40" t="s">
        <v>27</v>
      </c>
      <c r="F4" s="40" t="s">
        <v>28</v>
      </c>
      <c r="G4" s="40" t="s">
        <v>27</v>
      </c>
      <c r="H4" s="40" t="s">
        <v>28</v>
      </c>
      <c r="I4" s="40" t="s">
        <v>27</v>
      </c>
      <c r="J4" s="40" t="s">
        <v>28</v>
      </c>
      <c r="K4" s="40" t="s">
        <v>27</v>
      </c>
      <c r="L4" s="40" t="s">
        <v>28</v>
      </c>
      <c r="M4" s="40" t="s">
        <v>27</v>
      </c>
      <c r="N4" s="40" t="s">
        <v>28</v>
      </c>
      <c r="O4" s="40" t="s">
        <v>27</v>
      </c>
      <c r="P4" s="40" t="s">
        <v>28</v>
      </c>
      <c r="Q4" s="40" t="s">
        <v>27</v>
      </c>
      <c r="R4" s="40" t="s">
        <v>28</v>
      </c>
      <c r="S4" s="40" t="s">
        <v>27</v>
      </c>
      <c r="T4" s="40" t="s">
        <v>28</v>
      </c>
      <c r="U4" s="40" t="s">
        <v>27</v>
      </c>
      <c r="V4" s="40" t="s">
        <v>28</v>
      </c>
      <c r="W4" s="40" t="s">
        <v>27</v>
      </c>
      <c r="X4" s="40" t="s">
        <v>28</v>
      </c>
      <c r="Y4" s="40" t="s">
        <v>27</v>
      </c>
      <c r="Z4" s="40" t="s">
        <v>28</v>
      </c>
      <c r="AA4" s="40" t="s">
        <v>27</v>
      </c>
      <c r="AB4" s="40" t="s">
        <v>28</v>
      </c>
      <c r="AC4" s="40" t="s">
        <v>27</v>
      </c>
      <c r="AD4" s="40" t="s">
        <v>28</v>
      </c>
      <c r="AE4" s="40" t="s">
        <v>27</v>
      </c>
      <c r="AF4" s="40" t="s">
        <v>28</v>
      </c>
      <c r="AG4" s="40" t="s">
        <v>27</v>
      </c>
      <c r="AH4" s="40" t="s">
        <v>28</v>
      </c>
      <c r="AI4" s="40" t="s">
        <v>27</v>
      </c>
      <c r="AJ4" s="40" t="s">
        <v>28</v>
      </c>
      <c r="AK4" s="40" t="s">
        <v>27</v>
      </c>
      <c r="AL4" s="40" t="s">
        <v>28</v>
      </c>
      <c r="AM4" s="40" t="s">
        <v>27</v>
      </c>
      <c r="AN4" s="40" t="s">
        <v>28</v>
      </c>
    </row>
    <row r="5" spans="1:43" ht="39.950000000000003" customHeight="1" x14ac:dyDescent="0.2">
      <c r="A5" s="67">
        <v>1</v>
      </c>
      <c r="B5" s="3" t="s">
        <v>53</v>
      </c>
      <c r="C5" s="70">
        <v>0</v>
      </c>
      <c r="D5" s="70">
        <v>0</v>
      </c>
      <c r="E5" s="70">
        <v>0</v>
      </c>
      <c r="F5" s="70">
        <v>0</v>
      </c>
      <c r="G5" s="70">
        <v>0</v>
      </c>
      <c r="H5" s="70">
        <v>0</v>
      </c>
      <c r="I5" s="70">
        <v>0</v>
      </c>
      <c r="J5" s="70">
        <v>0</v>
      </c>
      <c r="K5" s="70">
        <v>0</v>
      </c>
      <c r="L5" s="70">
        <v>0</v>
      </c>
      <c r="M5" s="70">
        <v>0</v>
      </c>
      <c r="N5" s="70">
        <v>0</v>
      </c>
      <c r="O5" s="70">
        <v>0</v>
      </c>
      <c r="P5" s="70">
        <v>0</v>
      </c>
      <c r="Q5" s="70">
        <v>0</v>
      </c>
      <c r="R5" s="70">
        <v>0</v>
      </c>
      <c r="S5" s="70">
        <v>0</v>
      </c>
      <c r="T5" s="70">
        <v>0</v>
      </c>
      <c r="U5" s="70">
        <v>3658581.08</v>
      </c>
      <c r="V5" s="70">
        <v>0</v>
      </c>
      <c r="W5" s="70">
        <v>1188334.49</v>
      </c>
      <c r="X5" s="70">
        <v>543232.28</v>
      </c>
      <c r="Y5" s="70">
        <v>0</v>
      </c>
      <c r="Z5" s="70">
        <v>0</v>
      </c>
      <c r="AA5" s="70">
        <v>8867949.4299999997</v>
      </c>
      <c r="AB5" s="70">
        <v>0</v>
      </c>
      <c r="AC5" s="70">
        <v>0</v>
      </c>
      <c r="AD5" s="70">
        <v>0</v>
      </c>
      <c r="AE5" s="70">
        <v>0</v>
      </c>
      <c r="AF5" s="70">
        <v>0</v>
      </c>
      <c r="AG5" s="70">
        <v>0</v>
      </c>
      <c r="AH5" s="70">
        <v>0</v>
      </c>
      <c r="AI5" s="70">
        <v>44665.88</v>
      </c>
      <c r="AJ5" s="70">
        <v>0</v>
      </c>
      <c r="AK5" s="70">
        <v>0</v>
      </c>
      <c r="AL5" s="70">
        <v>0</v>
      </c>
      <c r="AM5" s="69">
        <f>C5+E5+G5+I5+K5+M5+O5+Q5+S5+U5+W5+Y5+AA5+AC5+AE5+AG5+AI5+AK5</f>
        <v>13759530.880000001</v>
      </c>
      <c r="AN5" s="69">
        <f>D5+F5+H5+J5+L5+N5+P5+R5+T5+V5+X5+Z5+AB5+AD5+AF5+AH5+AJ5+AL5</f>
        <v>543232.28</v>
      </c>
    </row>
    <row r="6" spans="1:43" ht="39.950000000000003" customHeight="1" x14ac:dyDescent="0.2">
      <c r="A6" s="67">
        <v>2</v>
      </c>
      <c r="B6" s="3" t="s">
        <v>59</v>
      </c>
      <c r="C6" s="70">
        <v>0</v>
      </c>
      <c r="D6" s="70">
        <v>0</v>
      </c>
      <c r="E6" s="70">
        <v>0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  <c r="U6" s="70">
        <v>0</v>
      </c>
      <c r="V6" s="70">
        <v>0</v>
      </c>
      <c r="W6" s="70">
        <v>0</v>
      </c>
      <c r="X6" s="70">
        <v>0</v>
      </c>
      <c r="Y6" s="70">
        <v>0</v>
      </c>
      <c r="Z6" s="70">
        <v>0</v>
      </c>
      <c r="AA6" s="70">
        <v>143660.80376139338</v>
      </c>
      <c r="AB6" s="70">
        <v>29714.327774383572</v>
      </c>
      <c r="AC6" s="70">
        <v>364147.96684383135</v>
      </c>
      <c r="AD6" s="70">
        <v>85438.598444656964</v>
      </c>
      <c r="AE6" s="70">
        <v>0</v>
      </c>
      <c r="AF6" s="70">
        <v>0</v>
      </c>
      <c r="AG6" s="70">
        <v>0</v>
      </c>
      <c r="AH6" s="70">
        <v>0</v>
      </c>
      <c r="AI6" s="70">
        <v>88312.67123979138</v>
      </c>
      <c r="AJ6" s="70">
        <v>88312.67123979138</v>
      </c>
      <c r="AK6" s="70">
        <v>0</v>
      </c>
      <c r="AL6" s="70">
        <v>0</v>
      </c>
      <c r="AM6" s="69">
        <f>C6+E6+G6+I6+K6+M6+O6+Q6+S6+U6+W6+Y6+AA6+AC6+AE6+AG6+AI6+AK6</f>
        <v>596121.44184501609</v>
      </c>
      <c r="AN6" s="69">
        <f>D6+F6+H6+J6+L6+N6+P6+R6+T6+V6+X6+Z6+AB6+AD6+AF6+AH6+AJ6+AL6</f>
        <v>203465.59745883191</v>
      </c>
    </row>
    <row r="7" spans="1:43" ht="39.950000000000003" customHeight="1" x14ac:dyDescent="0.2">
      <c r="A7" s="67">
        <v>3</v>
      </c>
      <c r="B7" s="3" t="s">
        <v>47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0">
        <v>0</v>
      </c>
      <c r="V7" s="70">
        <v>0</v>
      </c>
      <c r="W7" s="70">
        <v>0</v>
      </c>
      <c r="X7" s="70">
        <v>0</v>
      </c>
      <c r="Y7" s="70">
        <v>0</v>
      </c>
      <c r="Z7" s="70">
        <v>0</v>
      </c>
      <c r="AA7" s="70">
        <v>132148.52422432622</v>
      </c>
      <c r="AB7" s="70">
        <v>26712.06393780822</v>
      </c>
      <c r="AC7" s="70">
        <v>332334.52459960832</v>
      </c>
      <c r="AD7" s="70">
        <v>77449.685867287786</v>
      </c>
      <c r="AE7" s="70">
        <v>0</v>
      </c>
      <c r="AF7" s="70">
        <v>0</v>
      </c>
      <c r="AG7" s="70">
        <v>0</v>
      </c>
      <c r="AH7" s="70">
        <v>0</v>
      </c>
      <c r="AI7" s="70">
        <v>81632.322229056605</v>
      </c>
      <c r="AJ7" s="70">
        <v>81632.322229056605</v>
      </c>
      <c r="AK7" s="70">
        <v>0</v>
      </c>
      <c r="AL7" s="70">
        <v>0</v>
      </c>
      <c r="AM7" s="69">
        <f t="shared" ref="AM7:AN18" si="0">C7+E7+G7+I7+K7+M7+O7+Q7+S7+U7+W7+Y7+AA7+AC7+AE7+AG7+AI7+AK7</f>
        <v>546115.37105299113</v>
      </c>
      <c r="AN7" s="69">
        <f t="shared" si="0"/>
        <v>185794.07203415263</v>
      </c>
      <c r="AP7" s="34"/>
      <c r="AQ7" s="34"/>
    </row>
    <row r="8" spans="1:43" ht="39.950000000000003" customHeight="1" x14ac:dyDescent="0.2">
      <c r="A8" s="67">
        <v>4</v>
      </c>
      <c r="B8" s="3" t="s">
        <v>41</v>
      </c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36091.164835164833</v>
      </c>
      <c r="R8" s="70">
        <v>25256.37390732978</v>
      </c>
      <c r="S8" s="70">
        <v>0</v>
      </c>
      <c r="T8" s="70">
        <v>0</v>
      </c>
      <c r="U8" s="70">
        <v>75478.944260453398</v>
      </c>
      <c r="V8" s="70">
        <v>0</v>
      </c>
      <c r="W8" s="70">
        <v>0</v>
      </c>
      <c r="X8" s="70">
        <v>0</v>
      </c>
      <c r="Y8" s="70">
        <v>1328.156424</v>
      </c>
      <c r="Z8" s="70">
        <v>929.70949680000001</v>
      </c>
      <c r="AA8" s="70">
        <v>1885.4674644214874</v>
      </c>
      <c r="AB8" s="70">
        <v>54.85</v>
      </c>
      <c r="AC8" s="70">
        <v>1413.7964474242426</v>
      </c>
      <c r="AD8" s="70">
        <v>54.85</v>
      </c>
      <c r="AE8" s="70">
        <v>0</v>
      </c>
      <c r="AF8" s="70">
        <v>0</v>
      </c>
      <c r="AG8" s="70">
        <v>0</v>
      </c>
      <c r="AH8" s="70">
        <v>0</v>
      </c>
      <c r="AI8" s="70">
        <v>0</v>
      </c>
      <c r="AJ8" s="70">
        <v>0</v>
      </c>
      <c r="AK8" s="70">
        <v>0</v>
      </c>
      <c r="AL8" s="70">
        <v>0</v>
      </c>
      <c r="AM8" s="69">
        <f>C8+E8+G8+I8+K8+M8+O8+Q8+S8+U8+W8+Y8+AA8+AC8+AE8+AG8+AI8+AK8</f>
        <v>116197.52943146396</v>
      </c>
      <c r="AN8" s="69">
        <f>D8+F8+H8+J8+L8+N8+P8+R8+T8+V8+X8+Z8+AB8+AD8+AF8+AH8+AJ8+AL8</f>
        <v>26295.783404129776</v>
      </c>
    </row>
    <row r="9" spans="1:43" ht="39.950000000000003" customHeight="1" x14ac:dyDescent="0.2">
      <c r="A9" s="67">
        <v>5</v>
      </c>
      <c r="B9" s="3" t="s">
        <v>38</v>
      </c>
      <c r="C9" s="70">
        <v>206.25</v>
      </c>
      <c r="D9" s="70">
        <v>206.25</v>
      </c>
      <c r="E9" s="70">
        <v>986.25</v>
      </c>
      <c r="F9" s="70">
        <v>986.25</v>
      </c>
      <c r="G9" s="70">
        <v>8073.09</v>
      </c>
      <c r="H9" s="70">
        <v>8073.09</v>
      </c>
      <c r="I9" s="70">
        <v>0</v>
      </c>
      <c r="J9" s="70">
        <v>0</v>
      </c>
      <c r="K9" s="70">
        <v>13036.78</v>
      </c>
      <c r="L9" s="70">
        <v>13036.78</v>
      </c>
      <c r="M9" s="70">
        <v>1905.7600000000002</v>
      </c>
      <c r="N9" s="70">
        <v>1905.7600000000002</v>
      </c>
      <c r="O9" s="70">
        <v>0</v>
      </c>
      <c r="P9" s="70">
        <v>0</v>
      </c>
      <c r="Q9" s="70">
        <v>0</v>
      </c>
      <c r="R9" s="70">
        <v>0</v>
      </c>
      <c r="S9" s="70">
        <v>36872.19</v>
      </c>
      <c r="T9" s="70">
        <v>5324.5200000000041</v>
      </c>
      <c r="U9" s="70">
        <v>0</v>
      </c>
      <c r="V9" s="70">
        <v>0</v>
      </c>
      <c r="W9" s="70">
        <v>0</v>
      </c>
      <c r="X9" s="70">
        <v>0</v>
      </c>
      <c r="Y9" s="70">
        <v>8581.4</v>
      </c>
      <c r="Z9" s="70">
        <v>4370.8799999999992</v>
      </c>
      <c r="AA9" s="70">
        <v>28773.32</v>
      </c>
      <c r="AB9" s="70">
        <v>18528.64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J9" s="70">
        <v>0</v>
      </c>
      <c r="AK9" s="70">
        <v>0</v>
      </c>
      <c r="AL9" s="70">
        <v>0</v>
      </c>
      <c r="AM9" s="69">
        <f t="shared" si="0"/>
        <v>98435.040000000008</v>
      </c>
      <c r="AN9" s="69">
        <f t="shared" si="0"/>
        <v>52432.170000000006</v>
      </c>
    </row>
    <row r="10" spans="1:43" ht="39.950000000000003" customHeight="1" x14ac:dyDescent="0.2">
      <c r="A10" s="67">
        <v>6</v>
      </c>
      <c r="B10" s="3" t="s">
        <v>39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27081.779294622604</v>
      </c>
      <c r="AB10" s="70">
        <v>13058.399642172513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1536.8651864238414</v>
      </c>
      <c r="AJ10" s="70">
        <v>461.05955592715259</v>
      </c>
      <c r="AK10" s="70">
        <v>0</v>
      </c>
      <c r="AL10" s="70">
        <v>0</v>
      </c>
      <c r="AM10" s="69">
        <f t="shared" si="0"/>
        <v>28618.644481046445</v>
      </c>
      <c r="AN10" s="69">
        <f t="shared" si="0"/>
        <v>13519.459198099667</v>
      </c>
    </row>
    <row r="11" spans="1:43" ht="39.950000000000003" customHeight="1" x14ac:dyDescent="0.2">
      <c r="A11" s="67">
        <v>7</v>
      </c>
      <c r="B11" s="3" t="s">
        <v>44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70">
        <v>0</v>
      </c>
      <c r="AJ11" s="70">
        <v>0</v>
      </c>
      <c r="AK11" s="70">
        <v>0</v>
      </c>
      <c r="AL11" s="70">
        <v>0</v>
      </c>
      <c r="AM11" s="69">
        <f t="shared" si="0"/>
        <v>0</v>
      </c>
      <c r="AN11" s="69">
        <f t="shared" si="0"/>
        <v>0</v>
      </c>
      <c r="AP11" s="34"/>
    </row>
    <row r="12" spans="1:43" ht="39.950000000000003" customHeight="1" x14ac:dyDescent="0.2">
      <c r="A12" s="67">
        <v>8</v>
      </c>
      <c r="B12" s="3" t="s">
        <v>42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  <c r="U12" s="70">
        <v>0</v>
      </c>
      <c r="V12" s="70">
        <v>0</v>
      </c>
      <c r="W12" s="70">
        <v>0</v>
      </c>
      <c r="X12" s="70">
        <v>0</v>
      </c>
      <c r="Y12" s="70">
        <v>0</v>
      </c>
      <c r="Z12" s="70">
        <v>0</v>
      </c>
      <c r="AA12" s="70">
        <v>0</v>
      </c>
      <c r="AB12" s="70">
        <v>0</v>
      </c>
      <c r="AC12" s="70">
        <v>0</v>
      </c>
      <c r="AD12" s="70">
        <v>0</v>
      </c>
      <c r="AE12" s="70">
        <v>0</v>
      </c>
      <c r="AF12" s="70">
        <v>0</v>
      </c>
      <c r="AG12" s="70">
        <v>0</v>
      </c>
      <c r="AH12" s="70">
        <v>0</v>
      </c>
      <c r="AI12" s="70">
        <v>0</v>
      </c>
      <c r="AJ12" s="70">
        <v>0</v>
      </c>
      <c r="AK12" s="70">
        <v>0</v>
      </c>
      <c r="AL12" s="70">
        <v>0</v>
      </c>
      <c r="AM12" s="69">
        <f t="shared" si="0"/>
        <v>0</v>
      </c>
      <c r="AN12" s="69">
        <f t="shared" si="0"/>
        <v>0</v>
      </c>
    </row>
    <row r="13" spans="1:43" ht="39.950000000000003" customHeight="1" x14ac:dyDescent="0.2">
      <c r="A13" s="67">
        <v>9</v>
      </c>
      <c r="B13" s="3" t="s">
        <v>43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70">
        <v>0</v>
      </c>
      <c r="AK13" s="70">
        <v>0</v>
      </c>
      <c r="AL13" s="70">
        <v>0</v>
      </c>
      <c r="AM13" s="69">
        <f>C13+E13+G13+I13+K13+M13+O13+Q13+S13+U13+W13+Y13+AA13+AC13+AE13+AG13+AI13+AK13</f>
        <v>0</v>
      </c>
      <c r="AN13" s="69">
        <f>D13+F13+H13+J13+L13+N13+P13+R13+T13+V13+X13+Z13+AB13+AD13+AF13+AH13+AJ13+AL13</f>
        <v>0</v>
      </c>
    </row>
    <row r="14" spans="1:43" ht="39.950000000000003" customHeight="1" x14ac:dyDescent="0.2">
      <c r="A14" s="67">
        <v>10</v>
      </c>
      <c r="B14" s="3" t="s">
        <v>40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70">
        <v>0</v>
      </c>
      <c r="AK14" s="70">
        <v>0</v>
      </c>
      <c r="AL14" s="70">
        <v>0</v>
      </c>
      <c r="AM14" s="69">
        <f t="shared" si="0"/>
        <v>0</v>
      </c>
      <c r="AN14" s="69">
        <f t="shared" si="0"/>
        <v>0</v>
      </c>
    </row>
    <row r="15" spans="1:43" ht="39.950000000000003" customHeight="1" x14ac:dyDescent="0.2">
      <c r="A15" s="67">
        <v>11</v>
      </c>
      <c r="B15" s="3" t="s">
        <v>37</v>
      </c>
      <c r="C15" s="70">
        <v>0</v>
      </c>
      <c r="D15" s="70">
        <v>0</v>
      </c>
      <c r="E15" s="70">
        <v>308.94257828203865</v>
      </c>
      <c r="F15" s="70">
        <v>181.50376474069768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70">
        <v>0</v>
      </c>
      <c r="AK15" s="70">
        <v>0</v>
      </c>
      <c r="AL15" s="70">
        <v>0</v>
      </c>
      <c r="AM15" s="69">
        <f t="shared" si="0"/>
        <v>308.94257828203865</v>
      </c>
      <c r="AN15" s="69">
        <f t="shared" si="0"/>
        <v>181.50376474069768</v>
      </c>
    </row>
    <row r="16" spans="1:43" ht="39.950000000000003" customHeight="1" x14ac:dyDescent="0.2">
      <c r="A16" s="67">
        <v>12</v>
      </c>
      <c r="B16" s="3" t="s">
        <v>45</v>
      </c>
      <c r="C16" s="70">
        <v>0</v>
      </c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70">
        <v>0</v>
      </c>
      <c r="AK16" s="70">
        <v>0</v>
      </c>
      <c r="AL16" s="70">
        <v>0</v>
      </c>
      <c r="AM16" s="69">
        <f t="shared" si="0"/>
        <v>0</v>
      </c>
      <c r="AN16" s="69">
        <f t="shared" si="0"/>
        <v>0</v>
      </c>
      <c r="AO16" s="34"/>
      <c r="AP16" s="34"/>
    </row>
    <row r="17" spans="1:43" ht="39.950000000000003" customHeight="1" x14ac:dyDescent="0.2">
      <c r="A17" s="67">
        <v>13</v>
      </c>
      <c r="B17" s="3" t="s">
        <v>46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0</v>
      </c>
      <c r="AJ17" s="70">
        <v>0</v>
      </c>
      <c r="AK17" s="70">
        <v>0</v>
      </c>
      <c r="AL17" s="70">
        <v>0</v>
      </c>
      <c r="AM17" s="69">
        <f t="shared" si="0"/>
        <v>0</v>
      </c>
      <c r="AN17" s="69">
        <f t="shared" si="0"/>
        <v>0</v>
      </c>
      <c r="AO17" s="34"/>
      <c r="AP17" s="34"/>
    </row>
    <row r="18" spans="1:43" ht="39.950000000000003" customHeight="1" x14ac:dyDescent="0.2">
      <c r="A18" s="67">
        <v>14</v>
      </c>
      <c r="B18" s="3" t="s">
        <v>48</v>
      </c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v>0</v>
      </c>
      <c r="T18" s="70">
        <v>0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70">
        <v>0</v>
      </c>
      <c r="AK18" s="70">
        <v>0</v>
      </c>
      <c r="AL18" s="70">
        <v>0</v>
      </c>
      <c r="AM18" s="69">
        <f t="shared" si="0"/>
        <v>0</v>
      </c>
      <c r="AN18" s="69">
        <f t="shared" si="0"/>
        <v>0</v>
      </c>
      <c r="AO18" s="34"/>
      <c r="AP18" s="34"/>
    </row>
    <row r="19" spans="1:43" ht="39.950000000000003" customHeight="1" x14ac:dyDescent="0.2">
      <c r="A19" s="67">
        <v>15</v>
      </c>
      <c r="B19" s="3" t="s">
        <v>54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70">
        <v>0</v>
      </c>
      <c r="AK19" s="70">
        <v>0</v>
      </c>
      <c r="AL19" s="70">
        <v>0</v>
      </c>
      <c r="AM19" s="69">
        <f t="shared" ref="AM19" si="1">C19+E19+G19+I19+K19+M19+O19+Q19+S19+U19+W19+Y19+AA19+AC19+AE19+AG19+AI19+AK19</f>
        <v>0</v>
      </c>
      <c r="AN19" s="69">
        <f t="shared" ref="AN19" si="2">D19+F19+H19+J19+L19+N19+P19+R19+T19+V19+X19+Z19+AB19+AD19+AF19+AH19+AJ19+AL19</f>
        <v>0</v>
      </c>
      <c r="AO19" s="34"/>
      <c r="AP19" s="34"/>
    </row>
    <row r="20" spans="1:43" x14ac:dyDescent="0.2">
      <c r="A20" s="16"/>
      <c r="B20" s="38" t="s">
        <v>24</v>
      </c>
      <c r="C20" s="2">
        <f t="shared" ref="C20:AM20" si="3">SUM(C5:C19)</f>
        <v>206.25</v>
      </c>
      <c r="D20" s="2">
        <f t="shared" si="3"/>
        <v>206.25</v>
      </c>
      <c r="E20" s="2">
        <f t="shared" si="3"/>
        <v>1295.1925782820385</v>
      </c>
      <c r="F20" s="2">
        <f t="shared" si="3"/>
        <v>1167.7537647406978</v>
      </c>
      <c r="G20" s="2">
        <f t="shared" si="3"/>
        <v>8073.09</v>
      </c>
      <c r="H20" s="2">
        <f t="shared" si="3"/>
        <v>8073.09</v>
      </c>
      <c r="I20" s="2">
        <f t="shared" si="3"/>
        <v>0</v>
      </c>
      <c r="J20" s="2">
        <f t="shared" si="3"/>
        <v>0</v>
      </c>
      <c r="K20" s="2">
        <f t="shared" si="3"/>
        <v>13036.78</v>
      </c>
      <c r="L20" s="2">
        <f t="shared" si="3"/>
        <v>13036.78</v>
      </c>
      <c r="M20" s="2">
        <f t="shared" si="3"/>
        <v>1905.7600000000002</v>
      </c>
      <c r="N20" s="2">
        <f t="shared" si="3"/>
        <v>1905.7600000000002</v>
      </c>
      <c r="O20" s="2">
        <f t="shared" si="3"/>
        <v>0</v>
      </c>
      <c r="P20" s="2">
        <f t="shared" si="3"/>
        <v>0</v>
      </c>
      <c r="Q20" s="2">
        <f t="shared" si="3"/>
        <v>36091.164835164833</v>
      </c>
      <c r="R20" s="2">
        <f t="shared" si="3"/>
        <v>25256.37390732978</v>
      </c>
      <c r="S20" s="2">
        <f t="shared" si="3"/>
        <v>36872.19</v>
      </c>
      <c r="T20" s="2">
        <f t="shared" si="3"/>
        <v>5324.5200000000041</v>
      </c>
      <c r="U20" s="2">
        <f t="shared" si="3"/>
        <v>3734060.0242604534</v>
      </c>
      <c r="V20" s="2">
        <f t="shared" si="3"/>
        <v>0</v>
      </c>
      <c r="W20" s="2">
        <f t="shared" si="3"/>
        <v>1188334.49</v>
      </c>
      <c r="X20" s="2">
        <f t="shared" si="3"/>
        <v>543232.28</v>
      </c>
      <c r="Y20" s="2">
        <f t="shared" si="3"/>
        <v>9909.5564240000003</v>
      </c>
      <c r="Z20" s="2">
        <f t="shared" si="3"/>
        <v>5300.5894967999993</v>
      </c>
      <c r="AA20" s="2">
        <f t="shared" si="3"/>
        <v>9201499.3247447629</v>
      </c>
      <c r="AB20" s="2">
        <f t="shared" si="3"/>
        <v>88068.281354364313</v>
      </c>
      <c r="AC20" s="2">
        <f t="shared" si="3"/>
        <v>697896.28789086384</v>
      </c>
      <c r="AD20" s="2">
        <f t="shared" si="3"/>
        <v>162943.13431194474</v>
      </c>
      <c r="AE20" s="2">
        <f t="shared" si="3"/>
        <v>0</v>
      </c>
      <c r="AF20" s="2">
        <f t="shared" si="3"/>
        <v>0</v>
      </c>
      <c r="AG20" s="2">
        <f t="shared" si="3"/>
        <v>0</v>
      </c>
      <c r="AH20" s="2">
        <f t="shared" si="3"/>
        <v>0</v>
      </c>
      <c r="AI20" s="2">
        <f t="shared" si="3"/>
        <v>216147.73865527185</v>
      </c>
      <c r="AJ20" s="2">
        <f t="shared" si="3"/>
        <v>170406.05302477514</v>
      </c>
      <c r="AK20" s="2">
        <f t="shared" si="3"/>
        <v>0</v>
      </c>
      <c r="AL20" s="2">
        <f t="shared" si="3"/>
        <v>0</v>
      </c>
      <c r="AM20" s="2">
        <f t="shared" si="3"/>
        <v>15145327.849388801</v>
      </c>
      <c r="AN20" s="2">
        <f>SUM(AN5:AN19)</f>
        <v>1024920.8658599549</v>
      </c>
    </row>
    <row r="21" spans="1:43" x14ac:dyDescent="0.2">
      <c r="B21" s="42" t="s">
        <v>29</v>
      </c>
      <c r="AM21" s="34"/>
      <c r="AN21" s="34"/>
    </row>
    <row r="22" spans="1:43" ht="15" customHeight="1" x14ac:dyDescent="0.2">
      <c r="B22" s="77" t="s">
        <v>70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AM22" s="34"/>
      <c r="AN22" s="34"/>
    </row>
    <row r="23" spans="1:43" ht="19.5" customHeight="1" x14ac:dyDescent="0.2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AM23" s="34"/>
      <c r="AN23" s="34"/>
    </row>
    <row r="24" spans="1:43" ht="19.5" customHeight="1" x14ac:dyDescent="0.3">
      <c r="B24" s="43" t="s">
        <v>30</v>
      </c>
    </row>
    <row r="25" spans="1:43" x14ac:dyDescent="0.3">
      <c r="B25" s="43" t="s">
        <v>31</v>
      </c>
    </row>
    <row r="28" spans="1:43" ht="30.75" customHeight="1" x14ac:dyDescent="0.2"/>
    <row r="29" spans="1:43" x14ac:dyDescent="0.2"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</row>
    <row r="30" spans="1:43" x14ac:dyDescent="0.2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</row>
    <row r="31" spans="1:43" x14ac:dyDescent="0.2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</row>
    <row r="32" spans="1:43" x14ac:dyDescent="0.2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</row>
    <row r="33" spans="3:43" x14ac:dyDescent="0.2"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</row>
    <row r="34" spans="3:43" x14ac:dyDescent="0.2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</row>
    <row r="35" spans="3:43" x14ac:dyDescent="0.2"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</row>
    <row r="36" spans="3:43" x14ac:dyDescent="0.2"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</row>
    <row r="37" spans="3:43" x14ac:dyDescent="0.2"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</row>
    <row r="38" spans="3:43" x14ac:dyDescent="0.2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</row>
    <row r="39" spans="3:43" x14ac:dyDescent="0.2"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</row>
    <row r="40" spans="3:43" x14ac:dyDescent="0.2"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</row>
    <row r="41" spans="3:43" x14ac:dyDescent="0.2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</row>
    <row r="42" spans="3:43" x14ac:dyDescent="0.2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</row>
    <row r="43" spans="3:43" x14ac:dyDescent="0.2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</row>
    <row r="44" spans="3:43" x14ac:dyDescent="0.2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</row>
    <row r="45" spans="3:43" x14ac:dyDescent="0.2"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</row>
    <row r="46" spans="3:43" x14ac:dyDescent="0.2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</row>
    <row r="47" spans="3:43" x14ac:dyDescent="0.2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</row>
    <row r="48" spans="3:43" x14ac:dyDescent="0.2"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</row>
    <row r="49" spans="3:43" x14ac:dyDescent="0.2"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</row>
    <row r="50" spans="3:43" x14ac:dyDescent="0.2"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</row>
    <row r="51" spans="3:43" x14ac:dyDescent="0.2"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</row>
    <row r="52" spans="3:43" x14ac:dyDescent="0.2"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</row>
    <row r="53" spans="3:43" x14ac:dyDescent="0.2"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</row>
    <row r="54" spans="3:43" x14ac:dyDescent="0.2"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</row>
    <row r="55" spans="3:43" x14ac:dyDescent="0.2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</row>
    <row r="56" spans="3:43" x14ac:dyDescent="0.2"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</row>
    <row r="57" spans="3:43" x14ac:dyDescent="0.2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</row>
    <row r="58" spans="3:43" x14ac:dyDescent="0.2"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</row>
    <row r="59" spans="3:43" x14ac:dyDescent="0.2"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</row>
    <row r="60" spans="3:43" x14ac:dyDescent="0.2"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</row>
    <row r="61" spans="3:43" x14ac:dyDescent="0.2"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</row>
    <row r="62" spans="3:43" x14ac:dyDescent="0.2"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</row>
    <row r="63" spans="3:43" x14ac:dyDescent="0.2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</row>
    <row r="64" spans="3:43" x14ac:dyDescent="0.2"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</row>
    <row r="65" spans="3:43" x14ac:dyDescent="0.2"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</row>
    <row r="66" spans="3:43" x14ac:dyDescent="0.2"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</row>
    <row r="67" spans="3:43" x14ac:dyDescent="0.2"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</row>
    <row r="68" spans="3:43" x14ac:dyDescent="0.2"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</row>
    <row r="69" spans="3:43" x14ac:dyDescent="0.2"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</row>
    <row r="70" spans="3:43" x14ac:dyDescent="0.2"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</row>
    <row r="71" spans="3:43" x14ac:dyDescent="0.2"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</row>
    <row r="72" spans="3:43" x14ac:dyDescent="0.2"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</row>
    <row r="73" spans="3:43" x14ac:dyDescent="0.2"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</row>
    <row r="74" spans="3:43" x14ac:dyDescent="0.2"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</row>
    <row r="75" spans="3:43" x14ac:dyDescent="0.2"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</row>
    <row r="76" spans="3:43" x14ac:dyDescent="0.2"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</row>
    <row r="77" spans="3:43" x14ac:dyDescent="0.2"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</row>
    <row r="78" spans="3:43" x14ac:dyDescent="0.2"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</row>
    <row r="79" spans="3:43" x14ac:dyDescent="0.2"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</row>
    <row r="80" spans="3:43" x14ac:dyDescent="0.2"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</row>
    <row r="81" spans="3:43" x14ac:dyDescent="0.2"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</row>
  </sheetData>
  <mergeCells count="23">
    <mergeCell ref="B22:N23"/>
    <mergeCell ref="AM3:AN3"/>
    <mergeCell ref="U3:V3"/>
    <mergeCell ref="W3:X3"/>
    <mergeCell ref="Y3:Z3"/>
    <mergeCell ref="AA3:AB3"/>
    <mergeCell ref="AG3:AH3"/>
    <mergeCell ref="AI3:AJ3"/>
    <mergeCell ref="AK3:AL3"/>
    <mergeCell ref="A1:N1"/>
    <mergeCell ref="AC3:AD3"/>
    <mergeCell ref="AE3:AF3"/>
    <mergeCell ref="M3:N3"/>
    <mergeCell ref="O3:P3"/>
    <mergeCell ref="Q3:R3"/>
    <mergeCell ref="S3:T3"/>
    <mergeCell ref="E3:F3"/>
    <mergeCell ref="G3:H3"/>
    <mergeCell ref="I3:J3"/>
    <mergeCell ref="A3:A4"/>
    <mergeCell ref="B3:B4"/>
    <mergeCell ref="K3:L3"/>
    <mergeCell ref="C3:D3"/>
  </mergeCells>
  <phoneticPr fontId="6" type="noConversion"/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AN67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M8" sqref="AM8"/>
    </sheetView>
  </sheetViews>
  <sheetFormatPr defaultRowHeight="15" x14ac:dyDescent="0.2"/>
  <cols>
    <col min="1" max="1" width="4.42578125" style="32" customWidth="1"/>
    <col min="2" max="2" width="25.42578125" style="32" customWidth="1"/>
    <col min="3" max="6" width="9.7109375" style="32" customWidth="1"/>
    <col min="7" max="7" width="11.28515625" style="32" customWidth="1"/>
    <col min="8" max="8" width="10.42578125" style="32" customWidth="1"/>
    <col min="9" max="9" width="12.42578125" style="32" customWidth="1"/>
    <col min="10" max="10" width="12" style="32" customWidth="1"/>
    <col min="11" max="38" width="9.7109375" style="32" customWidth="1"/>
    <col min="39" max="39" width="12" style="32" customWidth="1"/>
    <col min="40" max="40" width="10.140625" style="32" customWidth="1"/>
    <col min="41" max="16384" width="9.140625" style="32"/>
  </cols>
  <sheetData>
    <row r="1" spans="1:40" x14ac:dyDescent="0.2">
      <c r="A1" s="42" t="s">
        <v>71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40" x14ac:dyDescent="0.2">
      <c r="A2" s="29" t="s">
        <v>52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pans="1:40" ht="33" customHeight="1" x14ac:dyDescent="0.2">
      <c r="A3" s="85" t="s">
        <v>22</v>
      </c>
      <c r="B3" s="85" t="s">
        <v>23</v>
      </c>
      <c r="C3" s="82" t="s">
        <v>1</v>
      </c>
      <c r="D3" s="82"/>
      <c r="E3" s="75" t="s">
        <v>15</v>
      </c>
      <c r="F3" s="76"/>
      <c r="G3" s="75" t="s">
        <v>2</v>
      </c>
      <c r="H3" s="76"/>
      <c r="I3" s="75" t="s">
        <v>3</v>
      </c>
      <c r="J3" s="76"/>
      <c r="K3" s="75" t="s">
        <v>4</v>
      </c>
      <c r="L3" s="76"/>
      <c r="M3" s="75" t="s">
        <v>5</v>
      </c>
      <c r="N3" s="76"/>
      <c r="O3" s="75" t="s">
        <v>6</v>
      </c>
      <c r="P3" s="76"/>
      <c r="Q3" s="75" t="s">
        <v>19</v>
      </c>
      <c r="R3" s="76"/>
      <c r="S3" s="75" t="s">
        <v>16</v>
      </c>
      <c r="T3" s="76"/>
      <c r="U3" s="75" t="s">
        <v>21</v>
      </c>
      <c r="V3" s="76"/>
      <c r="W3" s="75" t="s">
        <v>17</v>
      </c>
      <c r="X3" s="76"/>
      <c r="Y3" s="75" t="s">
        <v>7</v>
      </c>
      <c r="Z3" s="76"/>
      <c r="AA3" s="71" t="s">
        <v>8</v>
      </c>
      <c r="AB3" s="72"/>
      <c r="AC3" s="71" t="s">
        <v>9</v>
      </c>
      <c r="AD3" s="72"/>
      <c r="AE3" s="71" t="s">
        <v>10</v>
      </c>
      <c r="AF3" s="72"/>
      <c r="AG3" s="71" t="s">
        <v>11</v>
      </c>
      <c r="AH3" s="72"/>
      <c r="AI3" s="73" t="s">
        <v>12</v>
      </c>
      <c r="AJ3" s="74"/>
      <c r="AK3" s="73" t="s">
        <v>13</v>
      </c>
      <c r="AL3" s="74"/>
      <c r="AM3" s="73" t="s">
        <v>24</v>
      </c>
      <c r="AN3" s="74"/>
    </row>
    <row r="4" spans="1:40" s="29" customFormat="1" ht="54" customHeight="1" x14ac:dyDescent="0.2">
      <c r="A4" s="79"/>
      <c r="B4" s="79"/>
      <c r="C4" s="52" t="s">
        <v>32</v>
      </c>
      <c r="D4" s="52" t="s">
        <v>33</v>
      </c>
      <c r="E4" s="52" t="s">
        <v>32</v>
      </c>
      <c r="F4" s="52" t="s">
        <v>33</v>
      </c>
      <c r="G4" s="52" t="s">
        <v>32</v>
      </c>
      <c r="H4" s="52" t="s">
        <v>33</v>
      </c>
      <c r="I4" s="52" t="s">
        <v>32</v>
      </c>
      <c r="J4" s="52" t="s">
        <v>33</v>
      </c>
      <c r="K4" s="52" t="s">
        <v>32</v>
      </c>
      <c r="L4" s="52" t="s">
        <v>33</v>
      </c>
      <c r="M4" s="52" t="s">
        <v>32</v>
      </c>
      <c r="N4" s="52" t="s">
        <v>33</v>
      </c>
      <c r="O4" s="52" t="s">
        <v>32</v>
      </c>
      <c r="P4" s="52" t="s">
        <v>33</v>
      </c>
      <c r="Q4" s="52" t="s">
        <v>32</v>
      </c>
      <c r="R4" s="52" t="s">
        <v>33</v>
      </c>
      <c r="S4" s="52" t="s">
        <v>32</v>
      </c>
      <c r="T4" s="52" t="s">
        <v>33</v>
      </c>
      <c r="U4" s="52" t="s">
        <v>32</v>
      </c>
      <c r="V4" s="52" t="s">
        <v>33</v>
      </c>
      <c r="W4" s="52" t="s">
        <v>32</v>
      </c>
      <c r="X4" s="52" t="s">
        <v>33</v>
      </c>
      <c r="Y4" s="52" t="s">
        <v>32</v>
      </c>
      <c r="Z4" s="52" t="s">
        <v>33</v>
      </c>
      <c r="AA4" s="52" t="s">
        <v>32</v>
      </c>
      <c r="AB4" s="52" t="s">
        <v>33</v>
      </c>
      <c r="AC4" s="52" t="s">
        <v>32</v>
      </c>
      <c r="AD4" s="52" t="s">
        <v>33</v>
      </c>
      <c r="AE4" s="52" t="s">
        <v>32</v>
      </c>
      <c r="AF4" s="52" t="s">
        <v>33</v>
      </c>
      <c r="AG4" s="52" t="s">
        <v>32</v>
      </c>
      <c r="AH4" s="52" t="s">
        <v>33</v>
      </c>
      <c r="AI4" s="52" t="s">
        <v>32</v>
      </c>
      <c r="AJ4" s="52" t="s">
        <v>33</v>
      </c>
      <c r="AK4" s="52" t="s">
        <v>32</v>
      </c>
      <c r="AL4" s="52" t="s">
        <v>33</v>
      </c>
      <c r="AM4" s="52" t="s">
        <v>32</v>
      </c>
      <c r="AN4" s="52" t="s">
        <v>33</v>
      </c>
    </row>
    <row r="5" spans="1:40" s="29" customFormat="1" ht="30" x14ac:dyDescent="0.2">
      <c r="A5" s="67">
        <v>1</v>
      </c>
      <c r="B5" s="3" t="s">
        <v>53</v>
      </c>
      <c r="C5" s="70">
        <v>0</v>
      </c>
      <c r="D5" s="70">
        <v>0</v>
      </c>
      <c r="E5" s="70">
        <v>0</v>
      </c>
      <c r="F5" s="70">
        <v>0</v>
      </c>
      <c r="G5" s="70">
        <v>0</v>
      </c>
      <c r="H5" s="70">
        <v>0</v>
      </c>
      <c r="I5" s="70">
        <v>0</v>
      </c>
      <c r="J5" s="70">
        <v>0</v>
      </c>
      <c r="K5" s="70">
        <v>0</v>
      </c>
      <c r="L5" s="70">
        <v>0</v>
      </c>
      <c r="M5" s="70">
        <v>0</v>
      </c>
      <c r="N5" s="70">
        <v>0</v>
      </c>
      <c r="O5" s="70">
        <v>0</v>
      </c>
      <c r="P5" s="70">
        <v>0</v>
      </c>
      <c r="Q5" s="70">
        <v>0</v>
      </c>
      <c r="R5" s="70">
        <v>0</v>
      </c>
      <c r="S5" s="70">
        <v>0</v>
      </c>
      <c r="T5" s="70">
        <v>0</v>
      </c>
      <c r="U5" s="70">
        <v>0</v>
      </c>
      <c r="V5" s="70">
        <v>0</v>
      </c>
      <c r="W5" s="70">
        <v>0</v>
      </c>
      <c r="X5" s="70">
        <v>0</v>
      </c>
      <c r="Y5" s="70">
        <v>0</v>
      </c>
      <c r="Z5" s="70">
        <v>0</v>
      </c>
      <c r="AA5" s="70">
        <v>0</v>
      </c>
      <c r="AB5" s="70">
        <v>0</v>
      </c>
      <c r="AC5" s="70">
        <v>0</v>
      </c>
      <c r="AD5" s="70">
        <v>0</v>
      </c>
      <c r="AE5" s="70">
        <v>0</v>
      </c>
      <c r="AF5" s="70">
        <v>0</v>
      </c>
      <c r="AG5" s="70">
        <v>0</v>
      </c>
      <c r="AH5" s="70">
        <v>0</v>
      </c>
      <c r="AI5" s="70">
        <v>0</v>
      </c>
      <c r="AJ5" s="70">
        <v>0</v>
      </c>
      <c r="AK5" s="70">
        <v>0</v>
      </c>
      <c r="AL5" s="70">
        <v>0</v>
      </c>
      <c r="AM5" s="69">
        <f>C5+E5+G5+I5+K5+M5+O5+Q5+S5+U5+W5+Y5+AA5+AC5+AE5+AG5+AI5+AK5</f>
        <v>0</v>
      </c>
      <c r="AN5" s="69">
        <f>D5+F5+H5+J5+L5+N5+P5+R5+T5+V5+X5+Z5+AB5+AD5+AF5+AH5+AJ5+AL5</f>
        <v>0</v>
      </c>
    </row>
    <row r="6" spans="1:40" ht="39.950000000000003" customHeight="1" x14ac:dyDescent="0.2">
      <c r="A6" s="67">
        <v>2</v>
      </c>
      <c r="B6" s="3" t="s">
        <v>59</v>
      </c>
      <c r="C6" s="70">
        <v>0</v>
      </c>
      <c r="D6" s="70">
        <v>0</v>
      </c>
      <c r="E6" s="70">
        <v>0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  <c r="U6" s="70">
        <v>0</v>
      </c>
      <c r="V6" s="70">
        <v>0</v>
      </c>
      <c r="W6" s="70">
        <v>0</v>
      </c>
      <c r="X6" s="70">
        <v>0</v>
      </c>
      <c r="Y6" s="70">
        <v>0</v>
      </c>
      <c r="Z6" s="70">
        <v>0</v>
      </c>
      <c r="AA6" s="70">
        <v>0</v>
      </c>
      <c r="AB6" s="70">
        <v>0</v>
      </c>
      <c r="AC6" s="70">
        <v>0</v>
      </c>
      <c r="AD6" s="70">
        <v>0</v>
      </c>
      <c r="AE6" s="70">
        <v>0</v>
      </c>
      <c r="AF6" s="70">
        <v>0</v>
      </c>
      <c r="AG6" s="70">
        <v>0</v>
      </c>
      <c r="AH6" s="70">
        <v>0</v>
      </c>
      <c r="AI6" s="70">
        <v>0</v>
      </c>
      <c r="AJ6" s="70">
        <v>0</v>
      </c>
      <c r="AK6" s="70">
        <v>0</v>
      </c>
      <c r="AL6" s="70">
        <v>0</v>
      </c>
      <c r="AM6" s="69">
        <f>C6+E6+G6+I6+K6+M6+O6+Q6+S6+U6+W6+Y6+AA6+AC6+AE6+AG6+AI6+AK6</f>
        <v>0</v>
      </c>
      <c r="AN6" s="69">
        <f>D6+F6+H6+J6+L6+N6+P6+R6+T6+V6+X6+Z6+AB6+AD6+AF6+AH6+AJ6+AL6</f>
        <v>0</v>
      </c>
    </row>
    <row r="7" spans="1:40" ht="30" x14ac:dyDescent="0.2">
      <c r="A7" s="67">
        <v>3</v>
      </c>
      <c r="B7" s="3" t="s">
        <v>47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0">
        <v>0</v>
      </c>
      <c r="V7" s="70">
        <v>0</v>
      </c>
      <c r="W7" s="70">
        <v>0</v>
      </c>
      <c r="X7" s="70">
        <v>0</v>
      </c>
      <c r="Y7" s="70">
        <v>0</v>
      </c>
      <c r="Z7" s="70">
        <v>0</v>
      </c>
      <c r="AA7" s="70">
        <v>0</v>
      </c>
      <c r="AB7" s="70">
        <v>0</v>
      </c>
      <c r="AC7" s="70">
        <v>0</v>
      </c>
      <c r="AD7" s="70">
        <v>0</v>
      </c>
      <c r="AE7" s="70">
        <v>0</v>
      </c>
      <c r="AF7" s="70">
        <v>0</v>
      </c>
      <c r="AG7" s="70">
        <v>0</v>
      </c>
      <c r="AH7" s="70">
        <v>0</v>
      </c>
      <c r="AI7" s="70">
        <v>0</v>
      </c>
      <c r="AJ7" s="70">
        <v>0</v>
      </c>
      <c r="AK7" s="70">
        <v>0</v>
      </c>
      <c r="AL7" s="70">
        <v>0</v>
      </c>
      <c r="AM7" s="69">
        <f t="shared" ref="AM7:AN18" si="0">C7+E7+G7+I7+K7+M7+O7+Q7+S7+U7+W7+Y7+AA7+AC7+AE7+AG7+AI7+AK7</f>
        <v>0</v>
      </c>
      <c r="AN7" s="69">
        <f t="shared" si="0"/>
        <v>0</v>
      </c>
    </row>
    <row r="8" spans="1:40" ht="39.950000000000003" customHeight="1" x14ac:dyDescent="0.2">
      <c r="A8" s="67">
        <v>4</v>
      </c>
      <c r="B8" s="3" t="s">
        <v>41</v>
      </c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  <c r="I8" s="70">
        <v>34659.440000000002</v>
      </c>
      <c r="J8" s="70">
        <v>34659.440000000002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70">
        <v>0</v>
      </c>
      <c r="S8" s="70">
        <v>0</v>
      </c>
      <c r="T8" s="70">
        <v>0</v>
      </c>
      <c r="U8" s="70">
        <v>0</v>
      </c>
      <c r="V8" s="70">
        <v>0</v>
      </c>
      <c r="W8" s="70">
        <v>0</v>
      </c>
      <c r="X8" s="70">
        <v>0</v>
      </c>
      <c r="Y8" s="70">
        <v>0</v>
      </c>
      <c r="Z8" s="70">
        <v>0</v>
      </c>
      <c r="AA8" s="70">
        <v>0</v>
      </c>
      <c r="AB8" s="70">
        <v>0</v>
      </c>
      <c r="AC8" s="70">
        <v>0</v>
      </c>
      <c r="AD8" s="70">
        <v>0</v>
      </c>
      <c r="AE8" s="70">
        <v>0</v>
      </c>
      <c r="AF8" s="70">
        <v>0</v>
      </c>
      <c r="AG8" s="70">
        <v>0</v>
      </c>
      <c r="AH8" s="70">
        <v>0</v>
      </c>
      <c r="AI8" s="70">
        <v>0</v>
      </c>
      <c r="AJ8" s="70">
        <v>0</v>
      </c>
      <c r="AK8" s="70">
        <v>0</v>
      </c>
      <c r="AL8" s="70">
        <v>0</v>
      </c>
      <c r="AM8" s="69">
        <f>C8+E8+G8+I8+K8+M8+O8+Q8+S8+U8+W8+Y8+AA8+AC8+AE8+AG8+AI8+AK8</f>
        <v>34659.440000000002</v>
      </c>
      <c r="AN8" s="69">
        <f>D8+F8+H8+J8+L8+N8+P8+R8+T8+V8+X8+Z8+AB8+AD8+AF8+AH8+AJ8+AL8</f>
        <v>34659.440000000002</v>
      </c>
    </row>
    <row r="9" spans="1:40" ht="39.950000000000003" customHeight="1" x14ac:dyDescent="0.2">
      <c r="A9" s="67">
        <v>5</v>
      </c>
      <c r="B9" s="3" t="s">
        <v>38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65.42</v>
      </c>
      <c r="L9" s="70">
        <v>65.42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70">
        <v>0</v>
      </c>
      <c r="S9" s="70">
        <v>0</v>
      </c>
      <c r="T9" s="70">
        <v>0</v>
      </c>
      <c r="U9" s="70">
        <v>0</v>
      </c>
      <c r="V9" s="70">
        <v>0</v>
      </c>
      <c r="W9" s="70">
        <v>0</v>
      </c>
      <c r="X9" s="70">
        <v>0</v>
      </c>
      <c r="Y9" s="70">
        <v>0</v>
      </c>
      <c r="Z9" s="70">
        <v>0</v>
      </c>
      <c r="AA9" s="70">
        <v>0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J9" s="70">
        <v>0</v>
      </c>
      <c r="AK9" s="70">
        <v>0</v>
      </c>
      <c r="AL9" s="70">
        <v>0</v>
      </c>
      <c r="AM9" s="69">
        <f t="shared" si="0"/>
        <v>65.42</v>
      </c>
      <c r="AN9" s="69">
        <f t="shared" si="0"/>
        <v>65.42</v>
      </c>
    </row>
    <row r="10" spans="1:40" ht="39.950000000000003" customHeight="1" x14ac:dyDescent="0.2">
      <c r="A10" s="67">
        <v>6</v>
      </c>
      <c r="B10" s="3" t="s">
        <v>39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103099</v>
      </c>
      <c r="J10" s="70">
        <v>103099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J10" s="70">
        <v>0</v>
      </c>
      <c r="AK10" s="70">
        <v>0</v>
      </c>
      <c r="AL10" s="70">
        <v>0</v>
      </c>
      <c r="AM10" s="69">
        <f t="shared" si="0"/>
        <v>103099</v>
      </c>
      <c r="AN10" s="69">
        <f t="shared" si="0"/>
        <v>103099</v>
      </c>
    </row>
    <row r="11" spans="1:40" ht="39.950000000000003" customHeight="1" x14ac:dyDescent="0.2">
      <c r="A11" s="67">
        <v>7</v>
      </c>
      <c r="B11" s="3" t="s">
        <v>44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16527.22</v>
      </c>
      <c r="J11" s="70">
        <v>16527.22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70">
        <v>0</v>
      </c>
      <c r="AJ11" s="70">
        <v>0</v>
      </c>
      <c r="AK11" s="70">
        <v>0</v>
      </c>
      <c r="AL11" s="70">
        <v>0</v>
      </c>
      <c r="AM11" s="69">
        <f t="shared" si="0"/>
        <v>16527.22</v>
      </c>
      <c r="AN11" s="69">
        <f t="shared" si="0"/>
        <v>16527.22</v>
      </c>
    </row>
    <row r="12" spans="1:40" ht="39.950000000000003" customHeight="1" x14ac:dyDescent="0.2">
      <c r="A12" s="67">
        <v>8</v>
      </c>
      <c r="B12" s="3" t="s">
        <v>42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  <c r="U12" s="70">
        <v>0</v>
      </c>
      <c r="V12" s="70">
        <v>0</v>
      </c>
      <c r="W12" s="70">
        <v>0</v>
      </c>
      <c r="X12" s="70">
        <v>0</v>
      </c>
      <c r="Y12" s="70">
        <v>0</v>
      </c>
      <c r="Z12" s="70">
        <v>0</v>
      </c>
      <c r="AA12" s="70">
        <v>0</v>
      </c>
      <c r="AB12" s="70">
        <v>0</v>
      </c>
      <c r="AC12" s="70">
        <v>0</v>
      </c>
      <c r="AD12" s="70">
        <v>0</v>
      </c>
      <c r="AE12" s="70">
        <v>0</v>
      </c>
      <c r="AF12" s="70">
        <v>0</v>
      </c>
      <c r="AG12" s="70">
        <v>0</v>
      </c>
      <c r="AH12" s="70">
        <v>0</v>
      </c>
      <c r="AI12" s="70">
        <v>0</v>
      </c>
      <c r="AJ12" s="70">
        <v>0</v>
      </c>
      <c r="AK12" s="70">
        <v>0</v>
      </c>
      <c r="AL12" s="70">
        <v>0</v>
      </c>
      <c r="AM12" s="69">
        <f t="shared" si="0"/>
        <v>0</v>
      </c>
      <c r="AN12" s="69">
        <f t="shared" si="0"/>
        <v>0</v>
      </c>
    </row>
    <row r="13" spans="1:40" ht="39.950000000000003" customHeight="1" x14ac:dyDescent="0.2">
      <c r="A13" s="67">
        <v>9</v>
      </c>
      <c r="B13" s="3" t="s">
        <v>43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70">
        <v>0</v>
      </c>
      <c r="AK13" s="70">
        <v>0</v>
      </c>
      <c r="AL13" s="70">
        <v>0</v>
      </c>
      <c r="AM13" s="69">
        <f>C13+E13+G13+I13+K13+M13+O13+Q13+S13+U13+W13+Y13+AA13+AC13+AE13+AG13+AI13+AK13</f>
        <v>0</v>
      </c>
      <c r="AN13" s="69">
        <f>D13+F13+H13+J13+L13+N13+P13+R13+T13+V13+X13+Z13+AB13+AD13+AF13+AH13+AJ13+AL13</f>
        <v>0</v>
      </c>
    </row>
    <row r="14" spans="1:40" ht="39.950000000000003" customHeight="1" x14ac:dyDescent="0.2">
      <c r="A14" s="67">
        <v>10</v>
      </c>
      <c r="B14" s="3" t="s">
        <v>40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70">
        <v>0</v>
      </c>
      <c r="AK14" s="70">
        <v>0</v>
      </c>
      <c r="AL14" s="70">
        <v>0</v>
      </c>
      <c r="AM14" s="69">
        <f t="shared" si="0"/>
        <v>0</v>
      </c>
      <c r="AN14" s="69">
        <f t="shared" si="0"/>
        <v>0</v>
      </c>
    </row>
    <row r="15" spans="1:40" ht="39.950000000000003" customHeight="1" x14ac:dyDescent="0.2">
      <c r="A15" s="67">
        <v>11</v>
      </c>
      <c r="B15" s="3" t="s">
        <v>37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70">
        <v>0</v>
      </c>
      <c r="AK15" s="70">
        <v>0</v>
      </c>
      <c r="AL15" s="70">
        <v>0</v>
      </c>
      <c r="AM15" s="69">
        <f t="shared" si="0"/>
        <v>0</v>
      </c>
      <c r="AN15" s="69">
        <f t="shared" si="0"/>
        <v>0</v>
      </c>
    </row>
    <row r="16" spans="1:40" ht="45" customHeight="1" x14ac:dyDescent="0.2">
      <c r="A16" s="67">
        <v>12</v>
      </c>
      <c r="B16" s="3" t="s">
        <v>45</v>
      </c>
      <c r="C16" s="70">
        <v>0</v>
      </c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70">
        <v>0</v>
      </c>
      <c r="AK16" s="70">
        <v>0</v>
      </c>
      <c r="AL16" s="70">
        <v>0</v>
      </c>
      <c r="AM16" s="69">
        <f t="shared" si="0"/>
        <v>0</v>
      </c>
      <c r="AN16" s="69">
        <f t="shared" si="0"/>
        <v>0</v>
      </c>
    </row>
    <row r="17" spans="1:40" ht="39.950000000000003" customHeight="1" x14ac:dyDescent="0.2">
      <c r="A17" s="67">
        <v>13</v>
      </c>
      <c r="B17" s="3" t="s">
        <v>46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0</v>
      </c>
      <c r="AJ17" s="70">
        <v>0</v>
      </c>
      <c r="AK17" s="70">
        <v>0</v>
      </c>
      <c r="AL17" s="70">
        <v>0</v>
      </c>
      <c r="AM17" s="69">
        <f t="shared" si="0"/>
        <v>0</v>
      </c>
      <c r="AN17" s="69">
        <f t="shared" si="0"/>
        <v>0</v>
      </c>
    </row>
    <row r="18" spans="1:40" ht="39.950000000000003" customHeight="1" x14ac:dyDescent="0.2">
      <c r="A18" s="67">
        <v>14</v>
      </c>
      <c r="B18" s="3" t="s">
        <v>48</v>
      </c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v>0</v>
      </c>
      <c r="T18" s="70">
        <v>0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70">
        <v>0</v>
      </c>
      <c r="AK18" s="70">
        <v>0</v>
      </c>
      <c r="AL18" s="70">
        <v>0</v>
      </c>
      <c r="AM18" s="69">
        <f t="shared" si="0"/>
        <v>0</v>
      </c>
      <c r="AN18" s="69">
        <f t="shared" si="0"/>
        <v>0</v>
      </c>
    </row>
    <row r="19" spans="1:40" ht="39.950000000000003" customHeight="1" x14ac:dyDescent="0.2">
      <c r="A19" s="67">
        <v>15</v>
      </c>
      <c r="B19" s="3" t="s">
        <v>54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70">
        <v>0</v>
      </c>
      <c r="AK19" s="70">
        <v>0</v>
      </c>
      <c r="AL19" s="70">
        <v>0</v>
      </c>
      <c r="AM19" s="69">
        <f t="shared" ref="AM19" si="1">C19+E19+G19+I19+K19+M19+O19+Q19+S19+U19+W19+Y19+AA19+AC19+AE19+AG19+AI19+AK19</f>
        <v>0</v>
      </c>
      <c r="AN19" s="69">
        <f t="shared" ref="AN19" si="2">D19+F19+H19+J19+L19+N19+P19+R19+T19+V19+X19+Z19+AB19+AD19+AF19+AH19+AJ19+AL19</f>
        <v>0</v>
      </c>
    </row>
    <row r="20" spans="1:40" x14ac:dyDescent="0.2">
      <c r="A20" s="16"/>
      <c r="B20" s="38" t="s">
        <v>24</v>
      </c>
      <c r="C20" s="2">
        <f>SUM(C5:C19)</f>
        <v>0</v>
      </c>
      <c r="D20" s="2">
        <f t="shared" ref="D20:AN20" si="3">SUM(D5:D19)</f>
        <v>0</v>
      </c>
      <c r="E20" s="2">
        <f t="shared" si="3"/>
        <v>0</v>
      </c>
      <c r="F20" s="2">
        <f t="shared" si="3"/>
        <v>0</v>
      </c>
      <c r="G20" s="2">
        <f t="shared" si="3"/>
        <v>0</v>
      </c>
      <c r="H20" s="2">
        <f t="shared" si="3"/>
        <v>0</v>
      </c>
      <c r="I20" s="2">
        <f t="shared" si="3"/>
        <v>154285.66</v>
      </c>
      <c r="J20" s="2">
        <f t="shared" si="3"/>
        <v>154285.66</v>
      </c>
      <c r="K20" s="2">
        <f t="shared" si="3"/>
        <v>65.42</v>
      </c>
      <c r="L20" s="2">
        <f t="shared" si="3"/>
        <v>65.42</v>
      </c>
      <c r="M20" s="2">
        <f t="shared" si="3"/>
        <v>0</v>
      </c>
      <c r="N20" s="2">
        <f t="shared" si="3"/>
        <v>0</v>
      </c>
      <c r="O20" s="2">
        <f t="shared" si="3"/>
        <v>0</v>
      </c>
      <c r="P20" s="2">
        <f t="shared" si="3"/>
        <v>0</v>
      </c>
      <c r="Q20" s="2">
        <f t="shared" si="3"/>
        <v>0</v>
      </c>
      <c r="R20" s="2">
        <f t="shared" si="3"/>
        <v>0</v>
      </c>
      <c r="S20" s="2">
        <f t="shared" si="3"/>
        <v>0</v>
      </c>
      <c r="T20" s="2">
        <f t="shared" si="3"/>
        <v>0</v>
      </c>
      <c r="U20" s="2">
        <f t="shared" si="3"/>
        <v>0</v>
      </c>
      <c r="V20" s="2">
        <f t="shared" si="3"/>
        <v>0</v>
      </c>
      <c r="W20" s="2">
        <f t="shared" si="3"/>
        <v>0</v>
      </c>
      <c r="X20" s="2">
        <f t="shared" si="3"/>
        <v>0</v>
      </c>
      <c r="Y20" s="2">
        <f t="shared" si="3"/>
        <v>0</v>
      </c>
      <c r="Z20" s="2">
        <f t="shared" si="3"/>
        <v>0</v>
      </c>
      <c r="AA20" s="2">
        <f t="shared" si="3"/>
        <v>0</v>
      </c>
      <c r="AB20" s="2">
        <f t="shared" si="3"/>
        <v>0</v>
      </c>
      <c r="AC20" s="2">
        <f t="shared" si="3"/>
        <v>0</v>
      </c>
      <c r="AD20" s="2">
        <f t="shared" si="3"/>
        <v>0</v>
      </c>
      <c r="AE20" s="2">
        <f t="shared" si="3"/>
        <v>0</v>
      </c>
      <c r="AF20" s="2">
        <f t="shared" si="3"/>
        <v>0</v>
      </c>
      <c r="AG20" s="2">
        <f t="shared" si="3"/>
        <v>0</v>
      </c>
      <c r="AH20" s="2">
        <f t="shared" si="3"/>
        <v>0</v>
      </c>
      <c r="AI20" s="2">
        <f t="shared" si="3"/>
        <v>0</v>
      </c>
      <c r="AJ20" s="2">
        <f t="shared" si="3"/>
        <v>0</v>
      </c>
      <c r="AK20" s="2">
        <f t="shared" si="3"/>
        <v>0</v>
      </c>
      <c r="AL20" s="2">
        <f t="shared" si="3"/>
        <v>0</v>
      </c>
      <c r="AM20" s="2">
        <f t="shared" si="3"/>
        <v>154351.07999999999</v>
      </c>
      <c r="AN20" s="2">
        <f t="shared" si="3"/>
        <v>154351.07999999999</v>
      </c>
    </row>
    <row r="21" spans="1:40" x14ac:dyDescent="0.2">
      <c r="B21" s="42" t="s">
        <v>29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</row>
    <row r="22" spans="1:40" ht="15" customHeight="1" x14ac:dyDescent="0.2">
      <c r="B22" s="86" t="s">
        <v>72</v>
      </c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</row>
    <row r="23" spans="1:40" x14ac:dyDescent="0.2"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AM23" s="61"/>
      <c r="AN23" s="61"/>
    </row>
    <row r="24" spans="1:40" x14ac:dyDescent="0.3">
      <c r="B24" s="43" t="s">
        <v>30</v>
      </c>
      <c r="AM24" s="34"/>
    </row>
    <row r="25" spans="1:40" x14ac:dyDescent="0.3">
      <c r="B25" s="43" t="s">
        <v>31</v>
      </c>
    </row>
    <row r="28" spans="1:40" x14ac:dyDescent="0.2"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</row>
    <row r="29" spans="1:40" x14ac:dyDescent="0.2"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</row>
    <row r="30" spans="1:40" x14ac:dyDescent="0.2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</row>
    <row r="31" spans="1:40" x14ac:dyDescent="0.2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</row>
    <row r="32" spans="1:40" x14ac:dyDescent="0.2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</row>
    <row r="33" spans="3:40" x14ac:dyDescent="0.2"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</row>
    <row r="34" spans="3:40" x14ac:dyDescent="0.2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</row>
    <row r="35" spans="3:40" x14ac:dyDescent="0.2"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</row>
    <row r="36" spans="3:40" x14ac:dyDescent="0.2"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</row>
    <row r="37" spans="3:40" x14ac:dyDescent="0.2"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</row>
    <row r="38" spans="3:40" x14ac:dyDescent="0.2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</row>
    <row r="39" spans="3:40" x14ac:dyDescent="0.2"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</row>
    <row r="40" spans="3:40" x14ac:dyDescent="0.2"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</row>
    <row r="41" spans="3:40" x14ac:dyDescent="0.2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</row>
    <row r="42" spans="3:40" x14ac:dyDescent="0.2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</row>
    <row r="43" spans="3:40" x14ac:dyDescent="0.2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</row>
    <row r="44" spans="3:40" x14ac:dyDescent="0.2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</row>
    <row r="45" spans="3:40" x14ac:dyDescent="0.2"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</row>
    <row r="46" spans="3:40" x14ac:dyDescent="0.2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</row>
    <row r="47" spans="3:40" x14ac:dyDescent="0.2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</row>
    <row r="48" spans="3:40" x14ac:dyDescent="0.2"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</row>
    <row r="49" spans="3:40" x14ac:dyDescent="0.2"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</row>
    <row r="50" spans="3:40" x14ac:dyDescent="0.2"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</row>
    <row r="51" spans="3:40" x14ac:dyDescent="0.2"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</row>
    <row r="52" spans="3:40" x14ac:dyDescent="0.2"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</row>
    <row r="53" spans="3:40" x14ac:dyDescent="0.2"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</row>
    <row r="54" spans="3:40" x14ac:dyDescent="0.2"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</row>
    <row r="55" spans="3:40" x14ac:dyDescent="0.2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</row>
    <row r="56" spans="3:40" x14ac:dyDescent="0.2"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</row>
    <row r="57" spans="3:40" x14ac:dyDescent="0.2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</row>
    <row r="58" spans="3:40" x14ac:dyDescent="0.2"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</row>
    <row r="59" spans="3:40" x14ac:dyDescent="0.2"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</row>
    <row r="60" spans="3:40" x14ac:dyDescent="0.2"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</row>
    <row r="61" spans="3:40" x14ac:dyDescent="0.2"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</row>
    <row r="62" spans="3:40" x14ac:dyDescent="0.2"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</row>
    <row r="63" spans="3:40" x14ac:dyDescent="0.2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</row>
    <row r="64" spans="3:40" x14ac:dyDescent="0.2"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</row>
    <row r="65" spans="3:40" x14ac:dyDescent="0.2"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</row>
    <row r="66" spans="3:40" x14ac:dyDescent="0.2"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</row>
    <row r="67" spans="3:40" x14ac:dyDescent="0.2"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</row>
  </sheetData>
  <mergeCells count="22">
    <mergeCell ref="B22:N23"/>
    <mergeCell ref="AG3:AH3"/>
    <mergeCell ref="A3:A4"/>
    <mergeCell ref="B3:B4"/>
    <mergeCell ref="C3:D3"/>
    <mergeCell ref="M3:N3"/>
    <mergeCell ref="E3:F3"/>
    <mergeCell ref="G3:H3"/>
    <mergeCell ref="AI3:AJ3"/>
    <mergeCell ref="I3:J3"/>
    <mergeCell ref="K3:L3"/>
    <mergeCell ref="AM3:AN3"/>
    <mergeCell ref="U3:V3"/>
    <mergeCell ref="W3:X3"/>
    <mergeCell ref="Y3:Z3"/>
    <mergeCell ref="AA3:AB3"/>
    <mergeCell ref="AC3:AD3"/>
    <mergeCell ref="AE3:AF3"/>
    <mergeCell ref="AK3:AL3"/>
    <mergeCell ref="Q3:R3"/>
    <mergeCell ref="S3:T3"/>
    <mergeCell ref="O3:P3"/>
  </mergeCells>
  <phoneticPr fontId="6" type="noConversion"/>
  <pageMargins left="0.15748031496062992" right="0.15748031496062992" top="0.19685039370078741" bottom="0.19685039370078741" header="0.31496062992125984" footer="0.19685039370078741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Number of Policies</vt:lpstr>
      <vt:lpstr>Transport means</vt:lpstr>
      <vt:lpstr>Wr. Prem. &amp; Outw. Re Prem.</vt:lpstr>
      <vt:lpstr>Earned Premiums</vt:lpstr>
      <vt:lpstr>Claims Paid</vt:lpstr>
      <vt:lpstr>Structure of Insurance Market</vt:lpstr>
      <vt:lpstr>Accept. Re Prem. &amp; Retrocession</vt:lpstr>
      <vt:lpstr>Accept. Re. Earned Premiums</vt:lpstr>
      <vt:lpstr>Re. Claims Paid</vt:lpstr>
      <vt:lpstr>Structure of Insurance Marke 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Zviad Chincharauli</dc:creator>
  <cp:lastModifiedBy>Zviad Chincharauli</cp:lastModifiedBy>
  <cp:lastPrinted>2010-06-15T13:01:33Z</cp:lastPrinted>
  <dcterms:created xsi:type="dcterms:W3CDTF">1996-10-14T23:33:28Z</dcterms:created>
  <dcterms:modified xsi:type="dcterms:W3CDTF">2012-12-06T09:33:37Z</dcterms:modified>
</cp:coreProperties>
</file>