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80" windowWidth="15135" windowHeight="864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Retrocession'!$A$7:$AN$7</definedName>
    <definedName name="_xlnm._FilterDatabase" localSheetId="10" hidden="1">'Accept. Re. Earned Premiums'!$A$7:$AN$7</definedName>
    <definedName name="_xlnm._FilterDatabase" localSheetId="5" hidden="1">'Claims Paid'!$A$9:$EX$9</definedName>
    <definedName name="_xlnm._FilterDatabase" localSheetId="4" hidden="1">'Earned Premiums'!$A$7:$AN$7</definedName>
    <definedName name="_xlnm._FilterDatabase" localSheetId="9" hidden="1">'Fin. Accept Re Prem. &amp; Retroces'!$A$8:$AN$8</definedName>
    <definedName name="_xlnm._FilterDatabase" localSheetId="3" hidden="1">'Financial Wr. &amp; RE Prem.'!$A$8:$CS$8</definedName>
    <definedName name="_xlnm._FilterDatabase" localSheetId="6" hidden="1">'Inccured Claims'!$A$8:$AN$8</definedName>
    <definedName name="_xlnm._FilterDatabase" localSheetId="0" hidden="1">'Number of Policies'!$B$9:$CV$25</definedName>
    <definedName name="_xlnm._FilterDatabase" localSheetId="11" hidden="1">'Re. Claims Paid'!$A$8:$AN$8</definedName>
    <definedName name="_xlnm._FilterDatabase" localSheetId="12" hidden="1">'Re. Incurred Claims'!$A$8:$AN$8</definedName>
    <definedName name="_xlnm._FilterDatabase" localSheetId="1" hidden="1">'Transport means'!#REF!</definedName>
    <definedName name="_xlnm._FilterDatabase" localSheetId="2" hidden="1">'Wr. Prem. &amp;  Re Prem.'!$A$7:$AN$7</definedName>
  </definedNames>
  <calcPr calcId="145621"/>
</workbook>
</file>

<file path=xl/calcChain.xml><?xml version="1.0" encoding="utf-8"?>
<calcChain xmlns="http://schemas.openxmlformats.org/spreadsheetml/2006/main">
  <c r="E24" i="22" l="1"/>
  <c r="AI26" i="21"/>
  <c r="AF26" i="21" l="1"/>
  <c r="AE26" i="21"/>
  <c r="AH26" i="21"/>
  <c r="AN10" i="32" l="1"/>
  <c r="AM10" i="32"/>
  <c r="AN9" i="32"/>
  <c r="AM9" i="32"/>
  <c r="AN25" i="32"/>
  <c r="AM25" i="32"/>
  <c r="AN24" i="32"/>
  <c r="AM24" i="32"/>
  <c r="AN23" i="32"/>
  <c r="AM23" i="32"/>
  <c r="AN22" i="32"/>
  <c r="AM22" i="32"/>
  <c r="AN21" i="32"/>
  <c r="AM21" i="32"/>
  <c r="AN20" i="32"/>
  <c r="AM20" i="32"/>
  <c r="AN19" i="32"/>
  <c r="AM19" i="32"/>
  <c r="AN18" i="32"/>
  <c r="AM18" i="32"/>
  <c r="AN17" i="32"/>
  <c r="AM17" i="32"/>
  <c r="AN16" i="32"/>
  <c r="AM16" i="32"/>
  <c r="AN15" i="32"/>
  <c r="AM15" i="32"/>
  <c r="AN14" i="32"/>
  <c r="AM14" i="32"/>
  <c r="AN12" i="32"/>
  <c r="AM12" i="32"/>
  <c r="AN13" i="32"/>
  <c r="AM13" i="32"/>
  <c r="AM11" i="32"/>
  <c r="AN11" i="32"/>
  <c r="AM21" i="26" l="1"/>
  <c r="AN21" i="26"/>
  <c r="AM23" i="18"/>
  <c r="AN23" i="18"/>
  <c r="AM13" i="30"/>
  <c r="AN13" i="30"/>
  <c r="AM23" i="17"/>
  <c r="AN23" i="17"/>
  <c r="AM22" i="24"/>
  <c r="AN22" i="24"/>
  <c r="EQ21" i="29"/>
  <c r="ER21" i="29"/>
  <c r="ES21" i="29"/>
  <c r="ET21" i="29"/>
  <c r="EU21" i="29"/>
  <c r="EV21" i="29"/>
  <c r="EW21" i="29"/>
  <c r="EX21" i="29"/>
  <c r="AM23" i="14"/>
  <c r="AN23" i="14"/>
  <c r="CO11" i="28" l="1"/>
  <c r="CP11" i="28"/>
  <c r="CQ11" i="28"/>
  <c r="CR11" i="28"/>
  <c r="CS11" i="28"/>
  <c r="AM10" i="4"/>
  <c r="AN10" i="4"/>
  <c r="F24" i="22"/>
  <c r="CV23" i="21"/>
  <c r="H22" i="22"/>
  <c r="CU16" i="21"/>
  <c r="CT16" i="21"/>
  <c r="CS16" i="21"/>
  <c r="CR16" i="21"/>
  <c r="CU23" i="21"/>
  <c r="CT23" i="21"/>
  <c r="CS23" i="21"/>
  <c r="CR23" i="21"/>
  <c r="CU15" i="21"/>
  <c r="CT15" i="21"/>
  <c r="CS15" i="21"/>
  <c r="CR15" i="21"/>
  <c r="CU14" i="21"/>
  <c r="CT14" i="21"/>
  <c r="CS14" i="21"/>
  <c r="CR14" i="21"/>
  <c r="CU11" i="21"/>
  <c r="CT11" i="21"/>
  <c r="CS11" i="21"/>
  <c r="CR11" i="21"/>
  <c r="CU18" i="21"/>
  <c r="CT18" i="21"/>
  <c r="CS18" i="21"/>
  <c r="CR18" i="21"/>
  <c r="CU19" i="21"/>
  <c r="CT19" i="21"/>
  <c r="CS19" i="21"/>
  <c r="CR19" i="21"/>
  <c r="CU12" i="21"/>
  <c r="CT12" i="21"/>
  <c r="CS12" i="21"/>
  <c r="CR12" i="21"/>
  <c r="CU22" i="21"/>
  <c r="CT22" i="21"/>
  <c r="CS22" i="21"/>
  <c r="CR22" i="21"/>
  <c r="CU21" i="21"/>
  <c r="CT21" i="21"/>
  <c r="CS21" i="21"/>
  <c r="CR21" i="21"/>
  <c r="CU24" i="21"/>
  <c r="CT24" i="21"/>
  <c r="CS24" i="21"/>
  <c r="CR24" i="21"/>
  <c r="CU25" i="21"/>
  <c r="CT25" i="21"/>
  <c r="CS25" i="21"/>
  <c r="CR25" i="21"/>
  <c r="CU17" i="21"/>
  <c r="CT17" i="21"/>
  <c r="CS17" i="21"/>
  <c r="CR17" i="21"/>
  <c r="CU13" i="21"/>
  <c r="CT13" i="21"/>
  <c r="CS13" i="21"/>
  <c r="CR13" i="21"/>
  <c r="CU20" i="21"/>
  <c r="CT20" i="21"/>
  <c r="CS20" i="21"/>
  <c r="CR20" i="21"/>
  <c r="CU10" i="21"/>
  <c r="CT10" i="21"/>
  <c r="CS10" i="21"/>
  <c r="CR10" i="21"/>
  <c r="CU9" i="21"/>
  <c r="CU26" i="21" s="1"/>
  <c r="CT9" i="21"/>
  <c r="CT26" i="21" s="1"/>
  <c r="CS9" i="21"/>
  <c r="CS26" i="21" s="1"/>
  <c r="CR9" i="21"/>
  <c r="CR26" i="21" s="1"/>
  <c r="CV22" i="21" l="1"/>
  <c r="CV18" i="21" l="1"/>
  <c r="AM25" i="26" l="1"/>
  <c r="AN25" i="26"/>
  <c r="AM19" i="30"/>
  <c r="AN19" i="30"/>
  <c r="AM19" i="18"/>
  <c r="AN19" i="18"/>
  <c r="AM10" i="17" l="1"/>
  <c r="AN10" i="17"/>
  <c r="EW16" i="29"/>
  <c r="EV16" i="29"/>
  <c r="EU16" i="29"/>
  <c r="ET16" i="29"/>
  <c r="ES16" i="29"/>
  <c r="ER16" i="29"/>
  <c r="EQ16" i="29"/>
  <c r="CS14" i="28"/>
  <c r="CR14" i="28"/>
  <c r="CQ14" i="28"/>
  <c r="CP14" i="28"/>
  <c r="CO14" i="28"/>
  <c r="AM17" i="4"/>
  <c r="CV14" i="21"/>
  <c r="H8" i="22"/>
  <c r="AN17" i="4"/>
  <c r="AN11" i="14"/>
  <c r="AM11" i="14"/>
  <c r="EX16" i="29"/>
  <c r="AN17" i="24"/>
  <c r="AM17" i="24"/>
  <c r="AN16" i="17"/>
  <c r="AM16" i="17"/>
  <c r="AN10" i="30"/>
  <c r="AM10" i="30"/>
  <c r="AN17" i="18"/>
  <c r="AM17" i="18"/>
  <c r="AN12" i="26"/>
  <c r="AM12" i="26"/>
  <c r="AM20" i="24"/>
  <c r="AM18" i="24" l="1"/>
  <c r="AN18" i="24"/>
  <c r="AM24" i="24"/>
  <c r="AN24" i="24"/>
  <c r="AM23" i="24"/>
  <c r="AN23" i="24"/>
  <c r="AM13" i="24"/>
  <c r="AN13" i="24"/>
  <c r="AM25" i="24"/>
  <c r="AN25" i="24"/>
  <c r="AM14" i="24"/>
  <c r="AN14" i="24"/>
  <c r="AM16" i="24"/>
  <c r="AN16" i="24"/>
  <c r="AM12" i="24"/>
  <c r="AN12" i="24"/>
  <c r="AM15" i="24"/>
  <c r="AN15" i="24"/>
  <c r="AM9" i="24"/>
  <c r="AN9" i="24"/>
  <c r="AN20" i="24"/>
  <c r="AM11" i="24"/>
  <c r="AN11" i="24"/>
  <c r="EX13" i="29"/>
  <c r="EW13" i="29"/>
  <c r="EV13" i="29"/>
  <c r="EU13" i="29"/>
  <c r="ET13" i="29"/>
  <c r="ES13" i="29"/>
  <c r="ER13" i="29"/>
  <c r="EQ13" i="29"/>
  <c r="ET23" i="29"/>
  <c r="AM9" i="14"/>
  <c r="AN9" i="14"/>
  <c r="AM8" i="14"/>
  <c r="AN8" i="14"/>
  <c r="AM22" i="14"/>
  <c r="AN22" i="14"/>
  <c r="AM16" i="14"/>
  <c r="AN16" i="14"/>
  <c r="AM19" i="14"/>
  <c r="AN19" i="14"/>
  <c r="AM20" i="14"/>
  <c r="AN20" i="14"/>
  <c r="AM24" i="14"/>
  <c r="AN24" i="14"/>
  <c r="AM10" i="14"/>
  <c r="AN10" i="14"/>
  <c r="AM18" i="14"/>
  <c r="AN18" i="14"/>
  <c r="AM21" i="14"/>
  <c r="AN21" i="14"/>
  <c r="AM17" i="14"/>
  <c r="AN17" i="14"/>
  <c r="AM15" i="14"/>
  <c r="AN15" i="14"/>
  <c r="AM13" i="14"/>
  <c r="AN13" i="14"/>
  <c r="AM14" i="14"/>
  <c r="AN14" i="14"/>
  <c r="AM12" i="14"/>
  <c r="AN12" i="14"/>
  <c r="CO24" i="28" l="1"/>
  <c r="CP24" i="28"/>
  <c r="CQ24" i="28"/>
  <c r="CR24" i="28"/>
  <c r="CS24" i="28"/>
  <c r="H13" i="22"/>
  <c r="C24" i="22"/>
  <c r="D24" i="22"/>
  <c r="G24" i="22"/>
  <c r="AM9" i="26" l="1"/>
  <c r="AN9" i="26"/>
  <c r="AM18" i="18"/>
  <c r="AN18" i="18"/>
  <c r="AM17" i="30"/>
  <c r="AN17" i="30"/>
  <c r="AM18" i="17"/>
  <c r="AN18" i="17"/>
  <c r="EQ23" i="29"/>
  <c r="ER23" i="29"/>
  <c r="ES23" i="29"/>
  <c r="EV23" i="29"/>
  <c r="EW23" i="29"/>
  <c r="CO18" i="28"/>
  <c r="CP18" i="28"/>
  <c r="CQ18" i="28"/>
  <c r="CR18" i="28"/>
  <c r="CS18" i="28"/>
  <c r="AM23" i="4"/>
  <c r="AN23" i="4"/>
  <c r="H21" i="22"/>
  <c r="EX23" i="29" l="1"/>
  <c r="EU23" i="29"/>
  <c r="AM10" i="24"/>
  <c r="AN10" i="24"/>
  <c r="AM21" i="24"/>
  <c r="AN21" i="24"/>
  <c r="AM19" i="24"/>
  <c r="AN19" i="24"/>
  <c r="AM23" i="26" l="1"/>
  <c r="AM11" i="26"/>
  <c r="AM18" i="26"/>
  <c r="AM20" i="26"/>
  <c r="AM19" i="26"/>
  <c r="AM10" i="26"/>
  <c r="AM17" i="26"/>
  <c r="AM22" i="26"/>
  <c r="AM14" i="26"/>
  <c r="AM24" i="26"/>
  <c r="AM15" i="26"/>
  <c r="AM13" i="26"/>
  <c r="AM16" i="26"/>
  <c r="H15" i="22" l="1"/>
  <c r="H16" i="22"/>
  <c r="H17" i="22"/>
  <c r="H9" i="22"/>
  <c r="H20" i="22"/>
  <c r="H14" i="22"/>
  <c r="H7" i="22"/>
  <c r="H19" i="22"/>
  <c r="H12" i="22"/>
  <c r="H18" i="22"/>
  <c r="H11" i="22"/>
  <c r="H10" i="22"/>
  <c r="H23" i="22"/>
  <c r="H24" i="22" l="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G26" i="21"/>
  <c r="AJ26" i="21"/>
  <c r="AK26" i="21"/>
  <c r="AL26" i="21"/>
  <c r="AM26" i="21"/>
  <c r="AN26" i="21"/>
  <c r="AO26" i="21"/>
  <c r="AP26" i="21"/>
  <c r="AQ26" i="21"/>
  <c r="AR26" i="21"/>
  <c r="AS26" i="21"/>
  <c r="AT26" i="21"/>
  <c r="AU26" i="21"/>
  <c r="AV26" i="21"/>
  <c r="AW26" i="21"/>
  <c r="AX26" i="21"/>
  <c r="AY26" i="21"/>
  <c r="AZ26" i="21"/>
  <c r="BA26" i="21"/>
  <c r="BB26" i="21"/>
  <c r="BC26" i="21"/>
  <c r="BD26" i="21"/>
  <c r="BE26" i="21"/>
  <c r="BF26" i="21"/>
  <c r="BG26" i="21"/>
  <c r="BH26" i="21"/>
  <c r="BI26" i="21"/>
  <c r="BJ26" i="21"/>
  <c r="BK26" i="21"/>
  <c r="BL26" i="21"/>
  <c r="BM26" i="21"/>
  <c r="BN26" i="21"/>
  <c r="BO26" i="21"/>
  <c r="BP26" i="21"/>
  <c r="BQ26" i="21"/>
  <c r="BR26" i="21"/>
  <c r="BS26" i="21"/>
  <c r="BT26" i="21"/>
  <c r="BU26" i="21"/>
  <c r="BV26" i="21"/>
  <c r="BW26" i="21"/>
  <c r="BX26" i="21"/>
  <c r="BY26" i="21"/>
  <c r="BZ26" i="21"/>
  <c r="CA26" i="21"/>
  <c r="CB26" i="21"/>
  <c r="CC26" i="21"/>
  <c r="CD26" i="21"/>
  <c r="CE26" i="21"/>
  <c r="CF26" i="21"/>
  <c r="CG26" i="21"/>
  <c r="CH26" i="21"/>
  <c r="CI26" i="21"/>
  <c r="CJ26" i="21"/>
  <c r="CK26" i="21"/>
  <c r="CL26" i="21"/>
  <c r="CM26" i="21"/>
  <c r="CN26" i="21"/>
  <c r="CO26" i="21"/>
  <c r="CP26" i="21"/>
  <c r="CQ26" i="21"/>
  <c r="C26" i="30" l="1"/>
  <c r="D26" i="30"/>
  <c r="E26" i="30"/>
  <c r="F26" i="30"/>
  <c r="G26" i="30"/>
  <c r="H26" i="30"/>
  <c r="I26" i="30"/>
  <c r="J26" i="30"/>
  <c r="K26" i="30"/>
  <c r="L26" i="30"/>
  <c r="M26" i="30"/>
  <c r="N26" i="30"/>
  <c r="O26" i="30"/>
  <c r="P26" i="30"/>
  <c r="Q26" i="30"/>
  <c r="R26" i="30"/>
  <c r="S26" i="30"/>
  <c r="T26" i="30"/>
  <c r="U26" i="30"/>
  <c r="V26" i="30"/>
  <c r="W26" i="30"/>
  <c r="X26" i="30"/>
  <c r="Y26" i="30"/>
  <c r="Z26" i="30"/>
  <c r="AA26" i="30"/>
  <c r="AB26" i="30"/>
  <c r="AC26" i="30"/>
  <c r="AD26" i="30"/>
  <c r="AE26" i="30"/>
  <c r="AF26" i="30"/>
  <c r="AG26" i="30"/>
  <c r="AH26" i="30"/>
  <c r="AI26" i="30"/>
  <c r="AJ26" i="30"/>
  <c r="AK26" i="30"/>
  <c r="AL26" i="30"/>
  <c r="AM25" i="30"/>
  <c r="AN25" i="30"/>
  <c r="AM24" i="30"/>
  <c r="AN24" i="30"/>
  <c r="AM12" i="30"/>
  <c r="AN12" i="30"/>
  <c r="AM16" i="30"/>
  <c r="AN16" i="30"/>
  <c r="AM20" i="30"/>
  <c r="AN20" i="30"/>
  <c r="AM18" i="30"/>
  <c r="AN18" i="30"/>
  <c r="AM21" i="30"/>
  <c r="AN21" i="30"/>
  <c r="AM9" i="30"/>
  <c r="AN9" i="30"/>
  <c r="AM23" i="30"/>
  <c r="AN23" i="30"/>
  <c r="AM22" i="30"/>
  <c r="AN22" i="30"/>
  <c r="AM15" i="30"/>
  <c r="AN15" i="30"/>
  <c r="AM11" i="30"/>
  <c r="AN11" i="30"/>
  <c r="EU12" i="29"/>
  <c r="EV12" i="29"/>
  <c r="EW12" i="29"/>
  <c r="EU24" i="29"/>
  <c r="EV24" i="29"/>
  <c r="EW24" i="29"/>
  <c r="EU20" i="29"/>
  <c r="EV20" i="29"/>
  <c r="EW20" i="29"/>
  <c r="EU15" i="29"/>
  <c r="EV15" i="29"/>
  <c r="EW15" i="29"/>
  <c r="EU17" i="29"/>
  <c r="EV17" i="29"/>
  <c r="EW17" i="29"/>
  <c r="EU10" i="29"/>
  <c r="EV10" i="29"/>
  <c r="EW10" i="29"/>
  <c r="EU14" i="29"/>
  <c r="EV14" i="29"/>
  <c r="EW14" i="29"/>
  <c r="EU11" i="29"/>
  <c r="EV11" i="29"/>
  <c r="EW11" i="29"/>
  <c r="EU26" i="29"/>
  <c r="EV26" i="29"/>
  <c r="EW26" i="29"/>
  <c r="EU18" i="29"/>
  <c r="EV18" i="29"/>
  <c r="EW18" i="29"/>
  <c r="EU19" i="29"/>
  <c r="EV19" i="29"/>
  <c r="EW19" i="29"/>
  <c r="EU22" i="29"/>
  <c r="EV22" i="29"/>
  <c r="EW22" i="29"/>
  <c r="EU25" i="29"/>
  <c r="EV25" i="29"/>
  <c r="EW25" i="29"/>
  <c r="EQ12" i="29"/>
  <c r="ER12" i="29"/>
  <c r="ES12" i="29"/>
  <c r="EQ24" i="29"/>
  <c r="ER24" i="29"/>
  <c r="ES24" i="29"/>
  <c r="EQ20" i="29"/>
  <c r="ER20" i="29"/>
  <c r="ES20" i="29"/>
  <c r="EQ15" i="29"/>
  <c r="ER15" i="29"/>
  <c r="ES15" i="29"/>
  <c r="EQ17" i="29"/>
  <c r="ER17" i="29"/>
  <c r="ES17" i="29"/>
  <c r="EQ10" i="29"/>
  <c r="ER10" i="29"/>
  <c r="ES10" i="29"/>
  <c r="EQ14" i="29"/>
  <c r="ER14" i="29"/>
  <c r="ES14" i="29"/>
  <c r="EQ11" i="29"/>
  <c r="ER11" i="29"/>
  <c r="ES11" i="29"/>
  <c r="EQ26" i="29"/>
  <c r="ER26" i="29"/>
  <c r="ES26" i="29"/>
  <c r="EQ18" i="29"/>
  <c r="ER18" i="29"/>
  <c r="ES18" i="29"/>
  <c r="EQ19" i="29"/>
  <c r="ER19" i="29"/>
  <c r="ES19" i="29"/>
  <c r="EQ22" i="29"/>
  <c r="ER22" i="29"/>
  <c r="ES22" i="29"/>
  <c r="EQ25" i="29"/>
  <c r="ER25" i="29"/>
  <c r="ES25" i="29"/>
  <c r="C27" i="29"/>
  <c r="D27" i="29"/>
  <c r="E27" i="29"/>
  <c r="F27" i="29"/>
  <c r="G27" i="29"/>
  <c r="H27" i="29"/>
  <c r="I27" i="29"/>
  <c r="J27" i="29"/>
  <c r="K27" i="29"/>
  <c r="L27" i="29"/>
  <c r="M27" i="29"/>
  <c r="N27" i="29"/>
  <c r="O27" i="29"/>
  <c r="P27" i="29"/>
  <c r="Q27" i="29"/>
  <c r="R27" i="29"/>
  <c r="S27" i="29"/>
  <c r="T27" i="29"/>
  <c r="U27" i="29"/>
  <c r="V27" i="29"/>
  <c r="W27" i="29"/>
  <c r="X27" i="29"/>
  <c r="Y27" i="29"/>
  <c r="Z27" i="29"/>
  <c r="AA27" i="29"/>
  <c r="AB27" i="29"/>
  <c r="AC27" i="29"/>
  <c r="AD27" i="29"/>
  <c r="AE27" i="29"/>
  <c r="AF27" i="29"/>
  <c r="AG27" i="29"/>
  <c r="AH27" i="29"/>
  <c r="AI27" i="29"/>
  <c r="AJ27" i="29"/>
  <c r="AK27" i="29"/>
  <c r="AL27" i="29"/>
  <c r="AM27" i="29"/>
  <c r="AN27"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27" i="29"/>
  <c r="BM27" i="29"/>
  <c r="BN27" i="29"/>
  <c r="BO27" i="29"/>
  <c r="BP27" i="29"/>
  <c r="BQ27" i="29"/>
  <c r="BR27" i="29"/>
  <c r="BS27" i="29"/>
  <c r="BT27" i="29"/>
  <c r="BU27" i="29"/>
  <c r="BV27" i="29"/>
  <c r="BW27" i="29"/>
  <c r="BX27" i="29"/>
  <c r="BY27" i="29"/>
  <c r="BZ27" i="29"/>
  <c r="CA27" i="29"/>
  <c r="CB27" i="29"/>
  <c r="CC27" i="29"/>
  <c r="CD27" i="29"/>
  <c r="CE27" i="29"/>
  <c r="CF27" i="29"/>
  <c r="CG27" i="29"/>
  <c r="CH27" i="29"/>
  <c r="CI27" i="29"/>
  <c r="CJ27" i="29"/>
  <c r="CK27" i="29"/>
  <c r="CL27" i="29"/>
  <c r="CM27" i="29"/>
  <c r="CN27" i="29"/>
  <c r="CO27" i="29"/>
  <c r="CP27" i="29"/>
  <c r="CQ27" i="29"/>
  <c r="CR27" i="29"/>
  <c r="CS27" i="29"/>
  <c r="CT27" i="29"/>
  <c r="CU27" i="29"/>
  <c r="CV27" i="29"/>
  <c r="CW27" i="29"/>
  <c r="CX27" i="29"/>
  <c r="CY27" i="29"/>
  <c r="CZ27" i="29"/>
  <c r="DA27" i="29"/>
  <c r="DB27" i="29"/>
  <c r="DC27" i="29"/>
  <c r="DD27" i="29"/>
  <c r="DE27" i="29"/>
  <c r="DF27" i="29"/>
  <c r="DG27" i="29"/>
  <c r="DH27" i="29"/>
  <c r="DI27" i="29"/>
  <c r="DJ27" i="29"/>
  <c r="DK27" i="29"/>
  <c r="DL27" i="29"/>
  <c r="DM27" i="29"/>
  <c r="DN27" i="29"/>
  <c r="DO27" i="29"/>
  <c r="DP27" i="29"/>
  <c r="DQ27" i="29"/>
  <c r="DR27" i="29"/>
  <c r="DS27" i="29"/>
  <c r="DT27" i="29"/>
  <c r="DU27" i="29"/>
  <c r="DV27" i="29"/>
  <c r="DW27" i="29"/>
  <c r="DX27" i="29"/>
  <c r="DY27" i="29"/>
  <c r="DZ27" i="29"/>
  <c r="EA27" i="29"/>
  <c r="EB27" i="29"/>
  <c r="EC27" i="29"/>
  <c r="ED27" i="29"/>
  <c r="EE27" i="29"/>
  <c r="EF27" i="29"/>
  <c r="EG27" i="29"/>
  <c r="EH27" i="29"/>
  <c r="EI27" i="29"/>
  <c r="EJ27" i="29"/>
  <c r="EK27" i="29"/>
  <c r="EL27" i="29"/>
  <c r="EM27" i="29"/>
  <c r="EN27" i="29"/>
  <c r="EO27" i="29"/>
  <c r="EP27" i="29"/>
  <c r="EQ27" i="29" l="1"/>
  <c r="EU27" i="29"/>
  <c r="EV27" i="29"/>
  <c r="ER27" i="29"/>
  <c r="EW27" i="29"/>
  <c r="ES27" i="29"/>
  <c r="CO21" i="28" l="1"/>
  <c r="CP21" i="28"/>
  <c r="CQ21" i="28"/>
  <c r="CR21" i="28"/>
  <c r="CS21" i="28"/>
  <c r="CO19" i="28"/>
  <c r="CP19" i="28"/>
  <c r="CQ19" i="28"/>
  <c r="CR19" i="28"/>
  <c r="CS19" i="28"/>
  <c r="CO25" i="28"/>
  <c r="CP25" i="28"/>
  <c r="CQ25" i="28"/>
  <c r="CR25" i="28"/>
  <c r="CS25" i="28"/>
  <c r="CO10" i="28"/>
  <c r="CP10" i="28"/>
  <c r="CQ10" i="28"/>
  <c r="CR10" i="28"/>
  <c r="CS10" i="28"/>
  <c r="CO12" i="28"/>
  <c r="CP12" i="28"/>
  <c r="CQ12" i="28"/>
  <c r="CR12" i="28"/>
  <c r="CS12" i="28"/>
  <c r="CO23" i="28"/>
  <c r="CP23" i="28"/>
  <c r="CQ23" i="28"/>
  <c r="CR23" i="28"/>
  <c r="CS23" i="28"/>
  <c r="CO16" i="28"/>
  <c r="CP16" i="28"/>
  <c r="CQ16" i="28"/>
  <c r="CR16" i="28"/>
  <c r="CS16" i="28"/>
  <c r="CO15" i="28"/>
  <c r="CP15" i="28"/>
  <c r="CQ15" i="28"/>
  <c r="CR15" i="28"/>
  <c r="CS15" i="28"/>
  <c r="CO9" i="28"/>
  <c r="CP9" i="28"/>
  <c r="CQ9" i="28"/>
  <c r="CR9" i="28"/>
  <c r="CS9" i="28"/>
  <c r="CO17" i="28"/>
  <c r="CP17" i="28"/>
  <c r="CQ17" i="28"/>
  <c r="CR17" i="28"/>
  <c r="CS17" i="28"/>
  <c r="CO13" i="28"/>
  <c r="CP13" i="28"/>
  <c r="CQ13" i="28"/>
  <c r="CR13" i="28"/>
  <c r="CS13" i="28"/>
  <c r="CO20" i="28"/>
  <c r="CP20" i="28"/>
  <c r="CQ20" i="28"/>
  <c r="CR20" i="28"/>
  <c r="CS20" i="28"/>
  <c r="CS22" i="28"/>
  <c r="CR22" i="28"/>
  <c r="CQ22" i="28"/>
  <c r="CP22" i="28"/>
  <c r="CO22" i="28"/>
  <c r="D26" i="28"/>
  <c r="E26" i="28"/>
  <c r="F26" i="28"/>
  <c r="G26" i="28"/>
  <c r="H26" i="28"/>
  <c r="I26" i="28"/>
  <c r="J26" i="28"/>
  <c r="K26" i="28"/>
  <c r="L26" i="28"/>
  <c r="M26" i="28"/>
  <c r="N26" i="28"/>
  <c r="O26" i="28"/>
  <c r="P26" i="28"/>
  <c r="Q26" i="28"/>
  <c r="R26" i="28"/>
  <c r="S26" i="28"/>
  <c r="T26" i="28"/>
  <c r="U26" i="28"/>
  <c r="V26" i="28"/>
  <c r="W26" i="28"/>
  <c r="X26" i="28"/>
  <c r="Y26" i="28"/>
  <c r="Z26" i="28"/>
  <c r="AA26" i="28"/>
  <c r="AB26" i="28"/>
  <c r="AC26" i="28"/>
  <c r="AD26" i="28"/>
  <c r="AE26" i="28"/>
  <c r="AF26" i="28"/>
  <c r="AG26" i="28"/>
  <c r="AH26" i="28"/>
  <c r="AI26" i="28"/>
  <c r="AJ26" i="28"/>
  <c r="AK26" i="28"/>
  <c r="AL26" i="28"/>
  <c r="AM26" i="28"/>
  <c r="AN26" i="28"/>
  <c r="AO26" i="28"/>
  <c r="AP26" i="28"/>
  <c r="AQ26" i="28"/>
  <c r="AR26" i="28"/>
  <c r="AS26" i="28"/>
  <c r="AT26" i="28"/>
  <c r="AU26" i="28"/>
  <c r="AV26" i="28"/>
  <c r="AW26" i="28"/>
  <c r="AX26" i="28"/>
  <c r="AY26" i="28"/>
  <c r="AZ26" i="28"/>
  <c r="BA26" i="28"/>
  <c r="BB26" i="28"/>
  <c r="BC26" i="28"/>
  <c r="BD26" i="28"/>
  <c r="BE26" i="28"/>
  <c r="BF26" i="28"/>
  <c r="BG26" i="28"/>
  <c r="BH26" i="28"/>
  <c r="BI26" i="28"/>
  <c r="BJ26" i="28"/>
  <c r="BK26" i="28"/>
  <c r="BL26" i="28"/>
  <c r="BM26" i="28"/>
  <c r="BN26" i="28"/>
  <c r="BO26" i="28"/>
  <c r="BP26" i="28"/>
  <c r="BQ26" i="28"/>
  <c r="BR26" i="28"/>
  <c r="BS26" i="28"/>
  <c r="BT26" i="28"/>
  <c r="BU26" i="28"/>
  <c r="BV26" i="28"/>
  <c r="BW26" i="28"/>
  <c r="BX26" i="28"/>
  <c r="BY26" i="28"/>
  <c r="BZ26" i="28"/>
  <c r="CA26" i="28"/>
  <c r="CB26" i="28"/>
  <c r="CC26" i="28"/>
  <c r="CD26" i="28"/>
  <c r="CE26" i="28"/>
  <c r="CF26" i="28"/>
  <c r="CG26" i="28"/>
  <c r="CH26" i="28"/>
  <c r="CI26" i="28"/>
  <c r="CJ26" i="28"/>
  <c r="CK26" i="28"/>
  <c r="CL26" i="28"/>
  <c r="CM26" i="28"/>
  <c r="CN26" i="28"/>
  <c r="CV12" i="21"/>
  <c r="CV24" i="21"/>
  <c r="CV17" i="21"/>
  <c r="CV25" i="21"/>
  <c r="CV11" i="21"/>
  <c r="CV15" i="21"/>
  <c r="CV20" i="21"/>
  <c r="CV16" i="21"/>
  <c r="CV13" i="21"/>
  <c r="CV9" i="21"/>
  <c r="CV26" i="21" s="1"/>
  <c r="CV10" i="21"/>
  <c r="CV21" i="21"/>
  <c r="CV19" i="21"/>
  <c r="CP26" i="28" l="1"/>
  <c r="CR26" i="28"/>
  <c r="CQ26" i="28"/>
  <c r="CO26" i="28"/>
  <c r="CS26" i="28"/>
  <c r="AM14" i="30" l="1"/>
  <c r="AM26" i="30" s="1"/>
  <c r="AN14" i="30"/>
  <c r="AN26" i="30" s="1"/>
  <c r="AL26" i="32"/>
  <c r="AK26" i="32"/>
  <c r="AJ26" i="32"/>
  <c r="AI26" i="32"/>
  <c r="AH26" i="32"/>
  <c r="AG26" i="32"/>
  <c r="AF26" i="32"/>
  <c r="AE26" i="32"/>
  <c r="AD26" i="32"/>
  <c r="AC26" i="32"/>
  <c r="AB26" i="32"/>
  <c r="AA26" i="32"/>
  <c r="Z26" i="32"/>
  <c r="Y26" i="32"/>
  <c r="X26" i="32"/>
  <c r="W26" i="32"/>
  <c r="V26" i="32"/>
  <c r="U26" i="32"/>
  <c r="T26" i="32"/>
  <c r="S26" i="32"/>
  <c r="R26" i="32"/>
  <c r="Q26" i="32"/>
  <c r="P26" i="32"/>
  <c r="O26" i="32"/>
  <c r="N26" i="32"/>
  <c r="M26" i="32"/>
  <c r="L26" i="32"/>
  <c r="K26" i="32"/>
  <c r="J26" i="32"/>
  <c r="I26" i="32"/>
  <c r="H26" i="32"/>
  <c r="G26" i="32"/>
  <c r="F26" i="32"/>
  <c r="E26" i="32"/>
  <c r="D26" i="32"/>
  <c r="C26" i="32"/>
  <c r="EX22" i="29"/>
  <c r="ET22" i="29"/>
  <c r="EX19" i="29"/>
  <c r="ET19" i="29"/>
  <c r="EX18" i="29"/>
  <c r="ET18" i="29"/>
  <c r="EX26" i="29"/>
  <c r="ET26" i="29"/>
  <c r="ET11" i="29"/>
  <c r="EX11" i="29"/>
  <c r="EX14" i="29"/>
  <c r="ET14" i="29"/>
  <c r="EX10" i="29"/>
  <c r="ET10" i="29"/>
  <c r="ET17" i="29"/>
  <c r="EX17" i="29"/>
  <c r="EX15" i="29"/>
  <c r="ET15" i="29"/>
  <c r="EX20" i="29"/>
  <c r="ET20" i="29"/>
  <c r="EX24" i="29"/>
  <c r="ET24" i="29"/>
  <c r="ET12" i="29"/>
  <c r="EX12" i="29"/>
  <c r="EX25" i="29"/>
  <c r="ET25" i="29"/>
  <c r="C26" i="28"/>
  <c r="AN23" i="26"/>
  <c r="AN13" i="26"/>
  <c r="AN16" i="26"/>
  <c r="AN11" i="26"/>
  <c r="AN18" i="26"/>
  <c r="AN20" i="26"/>
  <c r="AN19" i="26"/>
  <c r="AN10" i="26"/>
  <c r="AN17" i="26"/>
  <c r="AN22" i="26"/>
  <c r="AN14" i="26"/>
  <c r="AN24" i="26"/>
  <c r="AN15" i="26"/>
  <c r="C26" i="26"/>
  <c r="D26" i="26"/>
  <c r="E26" i="26"/>
  <c r="F26" i="26"/>
  <c r="G26" i="26"/>
  <c r="H26" i="26"/>
  <c r="I26" i="26"/>
  <c r="J26" i="26"/>
  <c r="K26" i="26"/>
  <c r="L26" i="26"/>
  <c r="M26" i="26"/>
  <c r="N26" i="26"/>
  <c r="O26" i="26"/>
  <c r="P26" i="26"/>
  <c r="Q26" i="26"/>
  <c r="R26" i="26"/>
  <c r="S26" i="26"/>
  <c r="T26" i="26"/>
  <c r="U26" i="26"/>
  <c r="V26" i="26"/>
  <c r="W26" i="26"/>
  <c r="X26" i="26"/>
  <c r="Y26" i="26"/>
  <c r="Z26" i="26"/>
  <c r="AA26" i="26"/>
  <c r="AB26" i="26"/>
  <c r="AC26" i="26"/>
  <c r="AD26" i="26"/>
  <c r="AE26" i="26"/>
  <c r="AF26" i="26"/>
  <c r="AG26" i="26"/>
  <c r="AH26" i="26"/>
  <c r="AI26" i="26"/>
  <c r="AJ26" i="26"/>
  <c r="AK26" i="26"/>
  <c r="AL26" i="26"/>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F26" i="24"/>
  <c r="E26" i="24"/>
  <c r="D26" i="24"/>
  <c r="C26" i="24"/>
  <c r="AM14" i="4"/>
  <c r="AN14" i="4"/>
  <c r="AM12" i="4"/>
  <c r="AN12" i="4"/>
  <c r="AM24" i="4"/>
  <c r="AN24" i="4"/>
  <c r="AM13" i="4"/>
  <c r="AN13" i="4"/>
  <c r="AM18" i="4"/>
  <c r="AN18" i="4"/>
  <c r="AM21" i="4"/>
  <c r="AN21" i="4"/>
  <c r="AM22" i="4"/>
  <c r="AN22" i="4"/>
  <c r="AM19" i="4"/>
  <c r="AN19" i="4"/>
  <c r="AM16" i="4"/>
  <c r="AN16" i="4"/>
  <c r="AM20" i="4"/>
  <c r="AN20" i="4"/>
  <c r="AM8" i="4"/>
  <c r="AN8" i="4"/>
  <c r="AM11" i="4"/>
  <c r="AN11" i="4"/>
  <c r="AM9" i="4"/>
  <c r="AN9" i="4"/>
  <c r="AN24" i="18"/>
  <c r="AM24" i="18"/>
  <c r="AL25" i="18"/>
  <c r="AK25" i="18"/>
  <c r="AJ25" i="18"/>
  <c r="AI25" i="18"/>
  <c r="AH25" i="18"/>
  <c r="AG25" i="18"/>
  <c r="AF25"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AN24" i="17"/>
  <c r="AM24" i="17"/>
  <c r="AL25" i="17"/>
  <c r="AK25" i="17"/>
  <c r="C24" i="20" s="1"/>
  <c r="AJ25" i="17"/>
  <c r="AI25" i="17"/>
  <c r="C23" i="20" s="1"/>
  <c r="AH25" i="17"/>
  <c r="AG25" i="17"/>
  <c r="C22" i="20" s="1"/>
  <c r="AF25" i="17"/>
  <c r="AE25" i="17"/>
  <c r="C21" i="20" s="1"/>
  <c r="AD25" i="17"/>
  <c r="AC25" i="17"/>
  <c r="C20" i="20" s="1"/>
  <c r="AB25" i="17"/>
  <c r="AA25" i="17"/>
  <c r="C19" i="20" s="1"/>
  <c r="Z25" i="17"/>
  <c r="Y25" i="17"/>
  <c r="C18" i="20" s="1"/>
  <c r="X25" i="17"/>
  <c r="W25" i="17"/>
  <c r="C17" i="20" s="1"/>
  <c r="V25" i="17"/>
  <c r="U25" i="17"/>
  <c r="C16" i="20" s="1"/>
  <c r="T25" i="17"/>
  <c r="S25" i="17"/>
  <c r="C15" i="20" s="1"/>
  <c r="R25" i="17"/>
  <c r="Q25" i="17"/>
  <c r="C14" i="20" s="1"/>
  <c r="P25" i="17"/>
  <c r="O25" i="17"/>
  <c r="C13" i="20" s="1"/>
  <c r="N25" i="17"/>
  <c r="M25" i="17"/>
  <c r="C12" i="20" s="1"/>
  <c r="L25" i="17"/>
  <c r="K25" i="17"/>
  <c r="C11" i="20" s="1"/>
  <c r="J25" i="17"/>
  <c r="I25" i="17"/>
  <c r="C10" i="20" s="1"/>
  <c r="H25" i="17"/>
  <c r="G25" i="17"/>
  <c r="C9" i="20" s="1"/>
  <c r="F25" i="17"/>
  <c r="E25" i="17"/>
  <c r="C8" i="20" s="1"/>
  <c r="D25" i="17"/>
  <c r="C25" i="17"/>
  <c r="C7" i="20" s="1"/>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L25" i="4"/>
  <c r="AK25" i="4"/>
  <c r="C24" i="8" s="1"/>
  <c r="AJ25" i="4"/>
  <c r="AI25" i="4"/>
  <c r="C23" i="8" s="1"/>
  <c r="AH25" i="4"/>
  <c r="AG25" i="4"/>
  <c r="C22" i="8" s="1"/>
  <c r="AF25" i="4"/>
  <c r="AE25" i="4"/>
  <c r="C21" i="8" s="1"/>
  <c r="AD25" i="4"/>
  <c r="AC25" i="4"/>
  <c r="C20" i="8" s="1"/>
  <c r="AB25" i="4"/>
  <c r="AA25" i="4"/>
  <c r="C19" i="8" s="1"/>
  <c r="Z25" i="4"/>
  <c r="Y25" i="4"/>
  <c r="C18" i="8" s="1"/>
  <c r="X25" i="4"/>
  <c r="W25" i="4"/>
  <c r="C17" i="8" s="1"/>
  <c r="V25" i="4"/>
  <c r="U25" i="4"/>
  <c r="C16" i="8" s="1"/>
  <c r="T25" i="4"/>
  <c r="S25" i="4"/>
  <c r="C15" i="8" s="1"/>
  <c r="R25" i="4"/>
  <c r="Q25" i="4"/>
  <c r="C14" i="8" s="1"/>
  <c r="P25" i="4"/>
  <c r="O25" i="4"/>
  <c r="C13" i="8" s="1"/>
  <c r="N25" i="4"/>
  <c r="M25" i="4"/>
  <c r="C12" i="8" s="1"/>
  <c r="L25" i="4"/>
  <c r="K25" i="4"/>
  <c r="C11" i="8" s="1"/>
  <c r="J25" i="4"/>
  <c r="I25" i="4"/>
  <c r="C10" i="8" s="1"/>
  <c r="H25" i="4"/>
  <c r="G25" i="4"/>
  <c r="C9" i="8" s="1"/>
  <c r="F25" i="4"/>
  <c r="E25" i="4"/>
  <c r="C8" i="8" s="1"/>
  <c r="D25" i="4"/>
  <c r="C25" i="4"/>
  <c r="C7" i="8" s="1"/>
  <c r="AN15" i="18"/>
  <c r="AM15" i="18"/>
  <c r="AN21" i="18"/>
  <c r="AM21" i="18"/>
  <c r="AN10" i="18"/>
  <c r="AM10" i="18"/>
  <c r="AN8" i="18"/>
  <c r="AM8" i="18"/>
  <c r="AN12" i="18"/>
  <c r="AM12" i="18"/>
  <c r="AN22" i="18"/>
  <c r="AM22" i="18"/>
  <c r="AN20" i="18"/>
  <c r="AM20" i="18"/>
  <c r="AN9" i="18"/>
  <c r="AM9" i="18"/>
  <c r="AN13" i="18"/>
  <c r="AM13" i="18"/>
  <c r="AN14" i="18"/>
  <c r="AM14" i="18"/>
  <c r="AN11" i="18"/>
  <c r="AM11" i="18"/>
  <c r="AN16" i="18"/>
  <c r="AM16" i="18"/>
  <c r="AN14" i="17"/>
  <c r="AM14" i="17"/>
  <c r="AN21" i="17"/>
  <c r="AM21" i="17"/>
  <c r="AN22" i="17"/>
  <c r="AM22" i="17"/>
  <c r="AN12" i="17"/>
  <c r="AM12" i="17"/>
  <c r="AN11" i="17"/>
  <c r="AM11" i="17"/>
  <c r="AN13" i="17"/>
  <c r="AM13" i="17"/>
  <c r="AN20" i="17"/>
  <c r="AM20" i="17"/>
  <c r="AN17" i="17"/>
  <c r="AM17" i="17"/>
  <c r="AN15" i="17"/>
  <c r="AM15" i="17"/>
  <c r="AN19" i="17"/>
  <c r="AM19" i="17"/>
  <c r="AN8" i="17"/>
  <c r="AM8" i="17"/>
  <c r="AN9" i="17"/>
  <c r="AM9" i="17"/>
  <c r="AN15" i="4"/>
  <c r="AM15" i="4"/>
  <c r="AN26" i="32" l="1"/>
  <c r="AM26" i="32"/>
  <c r="C25" i="8"/>
  <c r="D18" i="8" s="1"/>
  <c r="AN26" i="24"/>
  <c r="AM26" i="26"/>
  <c r="AM26" i="24"/>
  <c r="ET27" i="29"/>
  <c r="EX27" i="29"/>
  <c r="AN26" i="26"/>
  <c r="AM25" i="18"/>
  <c r="AN25" i="18"/>
  <c r="AM25" i="17"/>
  <c r="AN25" i="17"/>
  <c r="C25" i="20"/>
  <c r="D18" i="20" s="1"/>
  <c r="AM25" i="14"/>
  <c r="AN25" i="14"/>
  <c r="AM25" i="4"/>
  <c r="AN25"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<sst xmlns="http://schemas.openxmlformats.org/spreadsheetml/2006/main" count="1371" uniqueCount="97">
  <si>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</si>
  <si>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</si>
  <si>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</si>
  <si>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</si>
  <si>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</si>
  <si>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</si>
  <si>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</si>
  <si>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</si>
  <si>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</si>
  <si>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</si>
  <si>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</si>
  <si>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</si>
  <si>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</si>
  <si>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</si>
  <si>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</si>
  <si>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</si>
  <si>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</si>
  <si>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</si>
  <si>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</si>
  <si>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</si>
  <si>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</si>
  <si>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</si>
  <si>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</si>
  <si>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</si>
  <si>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</si>
  <si>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</si>
  <si>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</si>
  <si>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</si>
  <si>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Aldagi</t>
  </si>
  <si>
    <t>JSC Insurance Company GPI Holding</t>
  </si>
  <si>
    <t>JSC Insurance Company Imedi L</t>
  </si>
  <si>
    <t>JSC  PSP Insurance</t>
  </si>
  <si>
    <t>JSC Insurance Company Unison</t>
  </si>
  <si>
    <t>JSC TBC Insurance</t>
  </si>
  <si>
    <t>JSC Insurance Company Euroins Georgia</t>
  </si>
  <si>
    <t>JSC Insurance Company Alpha</t>
  </si>
  <si>
    <t>JSC International Insurance Company IRAO</t>
  </si>
  <si>
    <t>JSC Prime Insurance</t>
  </si>
  <si>
    <t>JSC Insurance Group Of Georgia</t>
  </si>
  <si>
    <t>JSC Risk Management and Insurance Company Global Benefits Georgia </t>
  </si>
  <si>
    <t>JSC Insurance Company Tao</t>
  </si>
  <si>
    <t>JSC International Insurance Company Kamara</t>
  </si>
  <si>
    <t>JSC Hualing Insurance</t>
  </si>
  <si>
    <t>JSC Insurance Company Cartu</t>
  </si>
  <si>
    <t xml:space="preserve">Number of Transport Means Insured during the reporting period </t>
  </si>
  <si>
    <t>Other Road Transport Means</t>
  </si>
  <si>
    <t>Motor Third Party Liability (Voluntary)</t>
  </si>
  <si>
    <t>Air Transport Means (Hull)</t>
  </si>
  <si>
    <t>Reporting period: 1 January 2018 - 31 December 2018</t>
  </si>
  <si>
    <t>Written Premium (Gross) and Reinsurance Premiums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</si>
  <si>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</si>
  <si>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</si>
  <si>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</si>
  <si>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(01.01.18-31.12.18)despite the fact whether premium is paid or not to the Insurer.</t>
    </r>
  </si>
  <si>
    <t>Financial Written Premium (Gross) and Reinsurance Premiums  - (Direct Insurance Business)</t>
  </si>
  <si>
    <t>Reporting period: 1 January 2018 - 31 december 2018</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</si>
  <si>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</si>
  <si>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</si>
  <si>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</si>
  <si>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</si>
  <si>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</si>
  <si>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</si>
  <si>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</si>
  <si>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</si>
  <si>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</si>
  <si>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</si>
  <si>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</si>
  <si>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</si>
  <si>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</si>
  <si>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</si>
  <si>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</si>
  <si>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</si>
  <si>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</si>
  <si>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</si>
  <si>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</si>
  <si>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</si>
  <si>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</si>
  <si>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Structure of Insurance Market by Classes of Insurance by 31.12..2018  - (Direct Insurance Business)        </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</si>
  <si>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</si>
  <si>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</si>
  <si>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</si>
  <si>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</si>
  <si>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</si>
  <si>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</si>
  <si>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</si>
  <si>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</si>
  <si>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</si>
  <si>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</si>
  <si>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</si>
  <si>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</si>
  <si>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</si>
  <si>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</si>
  <si>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</si>
  <si>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</si>
  <si>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 xml:space="preserve">Incurred claims </t>
    </r>
    <r>
      <rPr>
        <sz val="11"/>
        <rFont val="Calibri"/>
        <family val="2"/>
        <scheme val="minor"/>
      </rPr>
      <t xml:space="preserve">represent incurred claims during the reporting period (01.01.18-31.12.18) </t>
    </r>
  </si>
  <si>
    <t>Structure of Insurance Market by Classes of Insurance as at 31.12.2018  - (Accepted Reinsurance)</t>
  </si>
  <si>
    <t>JSC ARDI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</si>
</sst>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3"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5">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6"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19" fillId="0" borderId="0" xfId="0" applyFont="1" applyAlignment="1" applyProtection="1">
      <alignment vertical="center"/>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2" fillId="0" borderId="0" xfId="0" applyFont="1" applyAlignment="1" applyProtection="1">
      <alignment vertical="center"/>
    </xf>
    <xf numFmtId="0" fontId="21" fillId="0" borderId="0" xfId="0" applyFont="1"/>
    <xf numFmtId="3" fontId="21" fillId="0" borderId="0" xfId="0" applyNumberFormat="1" applyFont="1"/>
    <xf numFmtId="0" fontId="21" fillId="0" borderId="5" xfId="0" applyFont="1" applyBorder="1" applyAlignment="1">
      <alignment vertical="center"/>
    </xf>
    <xf numFmtId="0" fontId="21" fillId="0" borderId="5" xfId="0" applyFont="1" applyBorder="1" applyAlignment="1">
      <alignment vertical="center" wrapText="1"/>
    </xf>
    <xf numFmtId="0" fontId="21" fillId="2" borderId="4" xfId="6" applyFont="1" applyFill="1" applyBorder="1" applyAlignment="1">
      <alignment horizontal="center" vertical="center" wrapText="1"/>
    </xf>
    <xf numFmtId="0" fontId="16" fillId="0" borderId="0" xfId="0" applyFont="1" applyAlignment="1">
      <alignment vertical="center"/>
    </xf>
    <xf numFmtId="3" fontId="16" fillId="0" borderId="0" xfId="0" applyNumberFormat="1" applyFont="1" applyAlignment="1">
      <alignment vertical="center"/>
    </xf>
    <xf numFmtId="0" fontId="21" fillId="2" borderId="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9"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7"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30"/>
  <sheetViews>
    <sheetView tabSelected="1" zoomScale="70" zoomScaleNormal="70" workbookViewId="0">
      <pane xSplit="2" ySplit="8" topLeftCell="C16" activePane="bottomRight" state="frozen"/>
      <selection pane="topRight" activeCell="C1" sqref="C1"/>
      <selection pane="bottomLeft" activeCell="A6" sqref="A6"/>
      <selection pane="bottomRight" activeCell="CV25" sqref="CV25"/>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2.7109375"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4" width="15.140625" style="12" customWidth="1" outlineLevel="1"/>
    <col min="25" max="25" width="12.7109375" style="12" customWidth="1"/>
    <col min="26" max="28" width="12.7109375" style="12" customWidth="1" outlineLevel="1"/>
    <col min="29" max="29" width="15.140625" style="12" customWidth="1"/>
    <col min="30" max="30" width="12.7109375" style="12" customWidth="1"/>
    <col min="31" max="31" width="12.7109375" style="12" customWidth="1" outlineLevel="1"/>
    <col min="32" max="32" width="16.28515625" style="12" customWidth="1" outlineLevel="1"/>
    <col min="33" max="33" width="12.7109375" style="12" customWidth="1" outlineLevel="1"/>
    <col min="34" max="34" width="15.140625" style="12" customWidth="1"/>
    <col min="35" max="35" width="12.7109375" style="12" customWidth="1"/>
    <col min="36" max="38" width="12.7109375" style="12" customWidth="1" outlineLevel="1"/>
    <col min="39" max="39" width="15.140625" style="12" customWidth="1"/>
    <col min="40" max="40" width="12.7109375" style="12" customWidth="1"/>
    <col min="41" max="43" width="12.7109375" style="12" customWidth="1" outlineLevel="1"/>
    <col min="44" max="44" width="15.140625" style="12" customWidth="1"/>
    <col min="45" max="45" width="12.7109375" style="12" customWidth="1"/>
    <col min="46" max="48" width="12.7109375" style="12" customWidth="1" outlineLevel="1"/>
    <col min="49" max="49" width="15.140625" style="12" customWidth="1"/>
    <col min="50" max="50" width="12.7109375" style="12" customWidth="1"/>
    <col min="51" max="53" width="12.7109375" style="12" customWidth="1" outlineLevel="1"/>
    <col min="54" max="54" width="15.140625" style="12" customWidth="1"/>
    <col min="55" max="55" width="12.7109375" style="12" customWidth="1"/>
    <col min="56" max="58" width="12.7109375" style="12" customWidth="1" outlineLevel="1"/>
    <col min="59" max="59" width="15.140625" style="12" customWidth="1"/>
    <col min="60" max="60" width="12.7109375" style="12" customWidth="1"/>
    <col min="61" max="63" width="12.7109375" style="12" customWidth="1" outlineLevel="1"/>
    <col min="64" max="64" width="15.140625" style="12" customWidth="1"/>
    <col min="65" max="65" width="12.7109375" style="12" customWidth="1"/>
    <col min="66" max="68" width="12.7109375" style="12" customWidth="1" outlineLevel="1"/>
    <col min="69" max="69" width="15.140625" style="12" customWidth="1"/>
    <col min="70" max="70" width="12.7109375" style="12" customWidth="1"/>
    <col min="71" max="73" width="12.7109375" style="12" customWidth="1" outlineLevel="1"/>
    <col min="74" max="74" width="15.140625" style="12" customWidth="1"/>
    <col min="75" max="75" width="12.7109375" style="12" customWidth="1"/>
    <col min="76" max="78" width="12.7109375" style="12" customWidth="1" outlineLevel="1"/>
    <col min="79" max="79" width="15.140625" style="12" customWidth="1"/>
    <col min="80" max="80" width="12.7109375" style="12" customWidth="1"/>
    <col min="81" max="83" width="12.7109375" style="12" customWidth="1" outlineLevel="1"/>
    <col min="84" max="84" width="15.140625" style="12" customWidth="1"/>
    <col min="85" max="85" width="12.7109375" style="12" customWidth="1"/>
    <col min="86" max="88" width="12.7109375" style="12" customWidth="1" outlineLevel="1"/>
    <col min="89" max="89" width="15.140625" style="12" customWidth="1"/>
    <col min="90" max="90" width="12.7109375" style="12" customWidth="1"/>
    <col min="91" max="93" width="12.7109375" style="12" customWidth="1" outlineLevel="1"/>
    <col min="94" max="94" width="15.140625" style="12" customWidth="1"/>
    <col min="95" max="95" width="12.7109375" style="12" customWidth="1"/>
    <col min="96" max="98" width="12.7109375" style="12" customWidth="1" outlineLevel="1"/>
    <col min="99" max="99" width="15.140625" style="12" customWidth="1"/>
    <col min="100" max="100" width="12.7109375" style="12" customWidth="1"/>
    <col min="101" max="101" width="12.5703125" style="12" customWidth="1"/>
    <col min="102" max="16384" width="9.140625" style="12"/>
  </cols>
  <sheetData>
    <row r="1" spans="1:106" s="61" customFormat="1" ht="28.5" customHeight="1" x14ac:dyDescent="0.25">
      <c r="A1" s="59" t="s">
        <v>1</v>
      </c>
      <c r="B1" s="60"/>
      <c r="C1" s="60"/>
      <c r="D1" s="60"/>
      <c r="E1" s="60"/>
      <c r="F1" s="60"/>
      <c r="G1" s="60"/>
      <c r="H1" s="60"/>
      <c r="I1" s="60"/>
      <c r="J1" s="60"/>
      <c r="K1" s="60"/>
      <c r="L1" s="60"/>
      <c r="M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row>
    <row r="2" spans="1:106" s="61" customFormat="1" ht="28.5" customHeight="1" x14ac:dyDescent="0.25">
      <c r="A2" s="62" t="s">
        <v>48</v>
      </c>
      <c r="B2" s="60"/>
      <c r="C2" s="60"/>
      <c r="D2" s="60"/>
      <c r="E2" s="60"/>
      <c r="F2" s="60"/>
      <c r="G2" s="60"/>
      <c r="H2" s="60"/>
      <c r="I2" s="60"/>
      <c r="J2" s="60"/>
      <c r="K2" s="60"/>
      <c r="L2" s="60"/>
      <c r="M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row>
    <row r="3" spans="1:106" s="61" customFormat="1" ht="28.5" customHeight="1" x14ac:dyDescent="0.25">
      <c r="A3" s="59"/>
      <c r="B3" s="60"/>
      <c r="C3" s="60"/>
      <c r="D3" s="60"/>
      <c r="E3" s="60"/>
      <c r="F3" s="60"/>
      <c r="G3" s="60"/>
      <c r="H3" s="60"/>
      <c r="I3" s="60"/>
      <c r="J3" s="60"/>
      <c r="K3" s="60"/>
      <c r="L3" s="60"/>
      <c r="M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row>
    <row r="4" spans="1:106" s="61" customFormat="1" ht="18" customHeight="1" x14ac:dyDescent="0.2">
      <c r="A4" s="61" t="s">
        <v>2</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row>
    <row r="5" spans="1:106" s="61" customFormat="1" ht="18" customHeight="1" x14ac:dyDescent="0.2">
      <c r="A5" s="63"/>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row>
    <row r="6" spans="1:106" s="61" customFormat="1" ht="56.25" customHeight="1" x14ac:dyDescent="0.2">
      <c r="A6" s="111" t="s">
        <v>0</v>
      </c>
      <c r="B6" s="111" t="s">
        <v>3</v>
      </c>
      <c r="C6" s="108" t="s">
        <v>4</v>
      </c>
      <c r="D6" s="109"/>
      <c r="E6" s="109"/>
      <c r="F6" s="109"/>
      <c r="G6" s="110"/>
      <c r="H6" s="108" t="s">
        <v>5</v>
      </c>
      <c r="I6" s="109"/>
      <c r="J6" s="109"/>
      <c r="K6" s="109"/>
      <c r="L6" s="110"/>
      <c r="M6" s="108" t="s">
        <v>6</v>
      </c>
      <c r="N6" s="109"/>
      <c r="O6" s="109"/>
      <c r="P6" s="109"/>
      <c r="Q6" s="110"/>
      <c r="R6" s="108" t="s">
        <v>7</v>
      </c>
      <c r="S6" s="109"/>
      <c r="T6" s="109"/>
      <c r="U6" s="109"/>
      <c r="V6" s="109"/>
      <c r="W6" s="109"/>
      <c r="X6" s="109"/>
      <c r="Y6" s="110"/>
      <c r="Z6" s="108" t="s">
        <v>8</v>
      </c>
      <c r="AA6" s="109"/>
      <c r="AB6" s="109"/>
      <c r="AC6" s="109"/>
      <c r="AD6" s="110"/>
      <c r="AE6" s="108" t="s">
        <v>9</v>
      </c>
      <c r="AF6" s="109"/>
      <c r="AG6" s="109"/>
      <c r="AH6" s="109"/>
      <c r="AI6" s="110"/>
      <c r="AJ6" s="108" t="s">
        <v>10</v>
      </c>
      <c r="AK6" s="109"/>
      <c r="AL6" s="109"/>
      <c r="AM6" s="109"/>
      <c r="AN6" s="110"/>
      <c r="AO6" s="108" t="s">
        <v>11</v>
      </c>
      <c r="AP6" s="109"/>
      <c r="AQ6" s="109"/>
      <c r="AR6" s="109"/>
      <c r="AS6" s="110"/>
      <c r="AT6" s="108" t="s">
        <v>12</v>
      </c>
      <c r="AU6" s="109"/>
      <c r="AV6" s="109"/>
      <c r="AW6" s="109"/>
      <c r="AX6" s="110"/>
      <c r="AY6" s="108" t="s">
        <v>13</v>
      </c>
      <c r="AZ6" s="109"/>
      <c r="BA6" s="109"/>
      <c r="BB6" s="109"/>
      <c r="BC6" s="110"/>
      <c r="BD6" s="108" t="s">
        <v>14</v>
      </c>
      <c r="BE6" s="109"/>
      <c r="BF6" s="109"/>
      <c r="BG6" s="109"/>
      <c r="BH6" s="110"/>
      <c r="BI6" s="108" t="s">
        <v>15</v>
      </c>
      <c r="BJ6" s="109"/>
      <c r="BK6" s="109"/>
      <c r="BL6" s="109"/>
      <c r="BM6" s="110"/>
      <c r="BN6" s="108" t="s">
        <v>16</v>
      </c>
      <c r="BO6" s="109"/>
      <c r="BP6" s="109"/>
      <c r="BQ6" s="109"/>
      <c r="BR6" s="110"/>
      <c r="BS6" s="108" t="s">
        <v>17</v>
      </c>
      <c r="BT6" s="109"/>
      <c r="BU6" s="109"/>
      <c r="BV6" s="109"/>
      <c r="BW6" s="110"/>
      <c r="BX6" s="108" t="s">
        <v>18</v>
      </c>
      <c r="BY6" s="109"/>
      <c r="BZ6" s="109"/>
      <c r="CA6" s="109"/>
      <c r="CB6" s="110"/>
      <c r="CC6" s="108" t="s">
        <v>19</v>
      </c>
      <c r="CD6" s="109"/>
      <c r="CE6" s="109"/>
      <c r="CF6" s="109"/>
      <c r="CG6" s="110"/>
      <c r="CH6" s="108" t="s">
        <v>20</v>
      </c>
      <c r="CI6" s="109"/>
      <c r="CJ6" s="109"/>
      <c r="CK6" s="109"/>
      <c r="CL6" s="110"/>
      <c r="CM6" s="108" t="s">
        <v>21</v>
      </c>
      <c r="CN6" s="109"/>
      <c r="CO6" s="109"/>
      <c r="CP6" s="109"/>
      <c r="CQ6" s="110"/>
      <c r="CR6" s="108" t="s">
        <v>22</v>
      </c>
      <c r="CS6" s="109"/>
      <c r="CT6" s="109"/>
      <c r="CU6" s="109"/>
      <c r="CV6" s="110"/>
    </row>
    <row r="7" spans="1:106" s="61" customFormat="1" ht="79.5" customHeight="1" x14ac:dyDescent="0.2">
      <c r="A7" s="112"/>
      <c r="B7" s="112"/>
      <c r="C7" s="105" t="s">
        <v>23</v>
      </c>
      <c r="D7" s="106"/>
      <c r="E7" s="106"/>
      <c r="F7" s="107"/>
      <c r="G7" s="64" t="s">
        <v>24</v>
      </c>
      <c r="H7" s="105" t="s">
        <v>23</v>
      </c>
      <c r="I7" s="106"/>
      <c r="J7" s="106"/>
      <c r="K7" s="107"/>
      <c r="L7" s="64" t="s">
        <v>24</v>
      </c>
      <c r="M7" s="105" t="s">
        <v>23</v>
      </c>
      <c r="N7" s="106"/>
      <c r="O7" s="106"/>
      <c r="P7" s="107"/>
      <c r="Q7" s="64" t="s">
        <v>24</v>
      </c>
      <c r="R7" s="105" t="s">
        <v>23</v>
      </c>
      <c r="S7" s="106"/>
      <c r="T7" s="106"/>
      <c r="U7" s="107"/>
      <c r="V7" s="105" t="s">
        <v>24</v>
      </c>
      <c r="W7" s="106"/>
      <c r="X7" s="106"/>
      <c r="Y7" s="107"/>
      <c r="Z7" s="105" t="s">
        <v>23</v>
      </c>
      <c r="AA7" s="106"/>
      <c r="AB7" s="106"/>
      <c r="AC7" s="107"/>
      <c r="AD7" s="64" t="s">
        <v>24</v>
      </c>
      <c r="AE7" s="105" t="s">
        <v>23</v>
      </c>
      <c r="AF7" s="106"/>
      <c r="AG7" s="106"/>
      <c r="AH7" s="107"/>
      <c r="AI7" s="64" t="s">
        <v>24</v>
      </c>
      <c r="AJ7" s="105" t="s">
        <v>23</v>
      </c>
      <c r="AK7" s="106"/>
      <c r="AL7" s="106"/>
      <c r="AM7" s="107"/>
      <c r="AN7" s="64" t="s">
        <v>24</v>
      </c>
      <c r="AO7" s="105" t="s">
        <v>23</v>
      </c>
      <c r="AP7" s="106"/>
      <c r="AQ7" s="106"/>
      <c r="AR7" s="107"/>
      <c r="AS7" s="64" t="s">
        <v>24</v>
      </c>
      <c r="AT7" s="105" t="s">
        <v>23</v>
      </c>
      <c r="AU7" s="106"/>
      <c r="AV7" s="106"/>
      <c r="AW7" s="107"/>
      <c r="AX7" s="64" t="s">
        <v>24</v>
      </c>
      <c r="AY7" s="105" t="s">
        <v>23</v>
      </c>
      <c r="AZ7" s="106"/>
      <c r="BA7" s="106"/>
      <c r="BB7" s="107"/>
      <c r="BC7" s="64" t="s">
        <v>24</v>
      </c>
      <c r="BD7" s="105" t="s">
        <v>23</v>
      </c>
      <c r="BE7" s="106"/>
      <c r="BF7" s="106"/>
      <c r="BG7" s="107"/>
      <c r="BH7" s="64" t="s">
        <v>24</v>
      </c>
      <c r="BI7" s="105" t="s">
        <v>23</v>
      </c>
      <c r="BJ7" s="106"/>
      <c r="BK7" s="106"/>
      <c r="BL7" s="107"/>
      <c r="BM7" s="64" t="s">
        <v>24</v>
      </c>
      <c r="BN7" s="105" t="s">
        <v>23</v>
      </c>
      <c r="BO7" s="106"/>
      <c r="BP7" s="106"/>
      <c r="BQ7" s="107"/>
      <c r="BR7" s="64" t="s">
        <v>24</v>
      </c>
      <c r="BS7" s="105" t="s">
        <v>23</v>
      </c>
      <c r="BT7" s="106"/>
      <c r="BU7" s="106"/>
      <c r="BV7" s="107"/>
      <c r="BW7" s="64" t="s">
        <v>24</v>
      </c>
      <c r="BX7" s="105" t="s">
        <v>23</v>
      </c>
      <c r="BY7" s="106"/>
      <c r="BZ7" s="106"/>
      <c r="CA7" s="107"/>
      <c r="CB7" s="64" t="s">
        <v>24</v>
      </c>
      <c r="CC7" s="105" t="s">
        <v>23</v>
      </c>
      <c r="CD7" s="106"/>
      <c r="CE7" s="106"/>
      <c r="CF7" s="107"/>
      <c r="CG7" s="64" t="s">
        <v>24</v>
      </c>
      <c r="CH7" s="105" t="s">
        <v>23</v>
      </c>
      <c r="CI7" s="106"/>
      <c r="CJ7" s="106"/>
      <c r="CK7" s="107"/>
      <c r="CL7" s="64" t="s">
        <v>24</v>
      </c>
      <c r="CM7" s="105" t="s">
        <v>23</v>
      </c>
      <c r="CN7" s="106"/>
      <c r="CO7" s="106"/>
      <c r="CP7" s="107"/>
      <c r="CQ7" s="64" t="s">
        <v>24</v>
      </c>
      <c r="CR7" s="105" t="s">
        <v>23</v>
      </c>
      <c r="CS7" s="106"/>
      <c r="CT7" s="106"/>
      <c r="CU7" s="107"/>
      <c r="CV7" s="64" t="s">
        <v>24</v>
      </c>
    </row>
    <row r="8" spans="1:106" s="61" customFormat="1" ht="65.25" customHeight="1" x14ac:dyDescent="0.2">
      <c r="A8" s="113"/>
      <c r="B8" s="113"/>
      <c r="C8" s="65" t="s">
        <v>25</v>
      </c>
      <c r="D8" s="65" t="s">
        <v>26</v>
      </c>
      <c r="E8" s="65" t="s">
        <v>27</v>
      </c>
      <c r="F8" s="65" t="s">
        <v>22</v>
      </c>
      <c r="G8" s="65" t="s">
        <v>22</v>
      </c>
      <c r="H8" s="65" t="s">
        <v>25</v>
      </c>
      <c r="I8" s="65" t="s">
        <v>26</v>
      </c>
      <c r="J8" s="65" t="s">
        <v>27</v>
      </c>
      <c r="K8" s="65" t="s">
        <v>22</v>
      </c>
      <c r="L8" s="65" t="s">
        <v>22</v>
      </c>
      <c r="M8" s="65" t="s">
        <v>25</v>
      </c>
      <c r="N8" s="65" t="s">
        <v>26</v>
      </c>
      <c r="O8" s="65" t="s">
        <v>27</v>
      </c>
      <c r="P8" s="65" t="s">
        <v>22</v>
      </c>
      <c r="Q8" s="65" t="s">
        <v>22</v>
      </c>
      <c r="R8" s="65" t="s">
        <v>25</v>
      </c>
      <c r="S8" s="65" t="s">
        <v>26</v>
      </c>
      <c r="T8" s="65" t="s">
        <v>27</v>
      </c>
      <c r="U8" s="65" t="s">
        <v>22</v>
      </c>
      <c r="V8" s="65" t="s">
        <v>25</v>
      </c>
      <c r="W8" s="65" t="s">
        <v>26</v>
      </c>
      <c r="X8" s="65" t="s">
        <v>27</v>
      </c>
      <c r="Y8" s="65" t="s">
        <v>22</v>
      </c>
      <c r="Z8" s="65" t="s">
        <v>25</v>
      </c>
      <c r="AA8" s="65" t="s">
        <v>26</v>
      </c>
      <c r="AB8" s="65" t="s">
        <v>27</v>
      </c>
      <c r="AC8" s="65" t="s">
        <v>22</v>
      </c>
      <c r="AD8" s="65" t="s">
        <v>22</v>
      </c>
      <c r="AE8" s="65" t="s">
        <v>25</v>
      </c>
      <c r="AF8" s="65" t="s">
        <v>26</v>
      </c>
      <c r="AG8" s="65" t="s">
        <v>27</v>
      </c>
      <c r="AH8" s="65" t="s">
        <v>22</v>
      </c>
      <c r="AI8" s="65" t="s">
        <v>22</v>
      </c>
      <c r="AJ8" s="65" t="s">
        <v>25</v>
      </c>
      <c r="AK8" s="65" t="s">
        <v>26</v>
      </c>
      <c r="AL8" s="65" t="s">
        <v>27</v>
      </c>
      <c r="AM8" s="65" t="s">
        <v>22</v>
      </c>
      <c r="AN8" s="65" t="s">
        <v>22</v>
      </c>
      <c r="AO8" s="65" t="s">
        <v>25</v>
      </c>
      <c r="AP8" s="65" t="s">
        <v>26</v>
      </c>
      <c r="AQ8" s="65" t="s">
        <v>27</v>
      </c>
      <c r="AR8" s="65" t="s">
        <v>22</v>
      </c>
      <c r="AS8" s="65" t="s">
        <v>22</v>
      </c>
      <c r="AT8" s="65" t="s">
        <v>25</v>
      </c>
      <c r="AU8" s="65" t="s">
        <v>26</v>
      </c>
      <c r="AV8" s="65" t="s">
        <v>27</v>
      </c>
      <c r="AW8" s="65" t="s">
        <v>22</v>
      </c>
      <c r="AX8" s="65" t="s">
        <v>22</v>
      </c>
      <c r="AY8" s="65" t="s">
        <v>25</v>
      </c>
      <c r="AZ8" s="65" t="s">
        <v>26</v>
      </c>
      <c r="BA8" s="65" t="s">
        <v>27</v>
      </c>
      <c r="BB8" s="65" t="s">
        <v>22</v>
      </c>
      <c r="BC8" s="65" t="s">
        <v>22</v>
      </c>
      <c r="BD8" s="65" t="s">
        <v>25</v>
      </c>
      <c r="BE8" s="65" t="s">
        <v>26</v>
      </c>
      <c r="BF8" s="65" t="s">
        <v>27</v>
      </c>
      <c r="BG8" s="65" t="s">
        <v>22</v>
      </c>
      <c r="BH8" s="65" t="s">
        <v>22</v>
      </c>
      <c r="BI8" s="65" t="s">
        <v>25</v>
      </c>
      <c r="BJ8" s="65" t="s">
        <v>26</v>
      </c>
      <c r="BK8" s="65" t="s">
        <v>27</v>
      </c>
      <c r="BL8" s="65" t="s">
        <v>22</v>
      </c>
      <c r="BM8" s="65" t="s">
        <v>22</v>
      </c>
      <c r="BN8" s="65" t="s">
        <v>25</v>
      </c>
      <c r="BO8" s="65" t="s">
        <v>26</v>
      </c>
      <c r="BP8" s="65" t="s">
        <v>27</v>
      </c>
      <c r="BQ8" s="65" t="s">
        <v>22</v>
      </c>
      <c r="BR8" s="65" t="s">
        <v>22</v>
      </c>
      <c r="BS8" s="65" t="s">
        <v>25</v>
      </c>
      <c r="BT8" s="65" t="s">
        <v>26</v>
      </c>
      <c r="BU8" s="65" t="s">
        <v>27</v>
      </c>
      <c r="BV8" s="65" t="s">
        <v>22</v>
      </c>
      <c r="BW8" s="65" t="s">
        <v>22</v>
      </c>
      <c r="BX8" s="65" t="s">
        <v>25</v>
      </c>
      <c r="BY8" s="65" t="s">
        <v>26</v>
      </c>
      <c r="BZ8" s="65" t="s">
        <v>27</v>
      </c>
      <c r="CA8" s="65" t="s">
        <v>22</v>
      </c>
      <c r="CB8" s="65" t="s">
        <v>22</v>
      </c>
      <c r="CC8" s="65" t="s">
        <v>25</v>
      </c>
      <c r="CD8" s="65" t="s">
        <v>26</v>
      </c>
      <c r="CE8" s="65" t="s">
        <v>27</v>
      </c>
      <c r="CF8" s="65" t="s">
        <v>22</v>
      </c>
      <c r="CG8" s="65" t="s">
        <v>22</v>
      </c>
      <c r="CH8" s="65" t="s">
        <v>25</v>
      </c>
      <c r="CI8" s="65" t="s">
        <v>26</v>
      </c>
      <c r="CJ8" s="65" t="s">
        <v>27</v>
      </c>
      <c r="CK8" s="65" t="s">
        <v>22</v>
      </c>
      <c r="CL8" s="65" t="s">
        <v>22</v>
      </c>
      <c r="CM8" s="65" t="s">
        <v>25</v>
      </c>
      <c r="CN8" s="65" t="s">
        <v>26</v>
      </c>
      <c r="CO8" s="65" t="s">
        <v>27</v>
      </c>
      <c r="CP8" s="65" t="s">
        <v>22</v>
      </c>
      <c r="CQ8" s="65" t="s">
        <v>22</v>
      </c>
      <c r="CR8" s="65" t="s">
        <v>25</v>
      </c>
      <c r="CS8" s="65" t="s">
        <v>26</v>
      </c>
      <c r="CT8" s="65" t="s">
        <v>27</v>
      </c>
      <c r="CU8" s="65" t="s">
        <v>22</v>
      </c>
      <c r="CV8" s="65" t="s">
        <v>22</v>
      </c>
    </row>
    <row r="9" spans="1:106" s="10" customFormat="1" ht="24.95" customHeight="1" x14ac:dyDescent="0.2">
      <c r="A9" s="20">
        <v>1</v>
      </c>
      <c r="B9" s="21" t="s">
        <v>28</v>
      </c>
      <c r="C9" s="32">
        <v>325</v>
      </c>
      <c r="D9" s="32">
        <v>831225</v>
      </c>
      <c r="E9" s="32">
        <v>0</v>
      </c>
      <c r="F9" s="32">
        <v>831550</v>
      </c>
      <c r="G9" s="32">
        <v>755354</v>
      </c>
      <c r="H9" s="32">
        <v>0</v>
      </c>
      <c r="I9" s="32">
        <v>7778</v>
      </c>
      <c r="J9" s="32">
        <v>0</v>
      </c>
      <c r="K9" s="32">
        <v>7778</v>
      </c>
      <c r="L9" s="32">
        <v>562</v>
      </c>
      <c r="M9" s="32">
        <v>9524</v>
      </c>
      <c r="N9" s="32">
        <v>7351</v>
      </c>
      <c r="O9" s="32">
        <v>298</v>
      </c>
      <c r="P9" s="32">
        <v>17173</v>
      </c>
      <c r="Q9" s="32">
        <v>14152</v>
      </c>
      <c r="R9" s="32">
        <v>225</v>
      </c>
      <c r="S9" s="32">
        <v>0</v>
      </c>
      <c r="T9" s="32">
        <v>0</v>
      </c>
      <c r="U9" s="32">
        <v>225</v>
      </c>
      <c r="V9" s="32">
        <v>194</v>
      </c>
      <c r="W9" s="32">
        <v>0</v>
      </c>
      <c r="X9" s="32">
        <v>0</v>
      </c>
      <c r="Y9" s="32">
        <v>194</v>
      </c>
      <c r="Z9" s="32">
        <v>8657</v>
      </c>
      <c r="AA9" s="32">
        <v>11190</v>
      </c>
      <c r="AB9" s="32">
        <v>1143</v>
      </c>
      <c r="AC9" s="32">
        <v>20990</v>
      </c>
      <c r="AD9" s="32">
        <v>16647</v>
      </c>
      <c r="AE9" s="32">
        <v>21463</v>
      </c>
      <c r="AF9" s="32">
        <v>728336</v>
      </c>
      <c r="AG9" s="32">
        <v>762</v>
      </c>
      <c r="AH9" s="32">
        <v>750561</v>
      </c>
      <c r="AI9" s="32">
        <v>79793</v>
      </c>
      <c r="AJ9" s="32">
        <v>0</v>
      </c>
      <c r="AK9" s="32">
        <v>0</v>
      </c>
      <c r="AL9" s="32">
        <v>0</v>
      </c>
      <c r="AM9" s="32">
        <v>0</v>
      </c>
      <c r="AN9" s="32">
        <v>0</v>
      </c>
      <c r="AO9" s="32">
        <v>6</v>
      </c>
      <c r="AP9" s="32">
        <v>0</v>
      </c>
      <c r="AQ9" s="32">
        <v>1</v>
      </c>
      <c r="AR9" s="32">
        <v>7</v>
      </c>
      <c r="AS9" s="32">
        <v>4</v>
      </c>
      <c r="AT9" s="32">
        <v>0</v>
      </c>
      <c r="AU9" s="32">
        <v>0</v>
      </c>
      <c r="AV9" s="32">
        <v>0</v>
      </c>
      <c r="AW9" s="32">
        <v>0</v>
      </c>
      <c r="AX9" s="32">
        <v>0</v>
      </c>
      <c r="AY9" s="32">
        <v>1</v>
      </c>
      <c r="AZ9" s="32">
        <v>0</v>
      </c>
      <c r="BA9" s="32">
        <v>0</v>
      </c>
      <c r="BB9" s="32">
        <v>1</v>
      </c>
      <c r="BC9" s="32">
        <v>0</v>
      </c>
      <c r="BD9" s="32">
        <v>0</v>
      </c>
      <c r="BE9" s="32">
        <v>0</v>
      </c>
      <c r="BF9" s="32">
        <v>0</v>
      </c>
      <c r="BG9" s="32">
        <v>0</v>
      </c>
      <c r="BH9" s="32">
        <v>0</v>
      </c>
      <c r="BI9" s="32">
        <v>6758</v>
      </c>
      <c r="BJ9" s="32">
        <v>154</v>
      </c>
      <c r="BK9" s="32">
        <v>3</v>
      </c>
      <c r="BL9" s="32">
        <v>6915</v>
      </c>
      <c r="BM9" s="32">
        <v>873</v>
      </c>
      <c r="BN9" s="32">
        <v>9549</v>
      </c>
      <c r="BO9" s="32">
        <v>132272</v>
      </c>
      <c r="BP9" s="32">
        <v>27</v>
      </c>
      <c r="BQ9" s="32">
        <v>141848</v>
      </c>
      <c r="BR9" s="32">
        <v>133467</v>
      </c>
      <c r="BS9" s="32">
        <v>0</v>
      </c>
      <c r="BT9" s="32">
        <v>0</v>
      </c>
      <c r="BU9" s="32">
        <v>0</v>
      </c>
      <c r="BV9" s="32">
        <v>0</v>
      </c>
      <c r="BW9" s="32">
        <v>0</v>
      </c>
      <c r="BX9" s="32">
        <v>1024</v>
      </c>
      <c r="BY9" s="32">
        <v>0</v>
      </c>
      <c r="BZ9" s="32">
        <v>8</v>
      </c>
      <c r="CA9" s="32">
        <v>1032</v>
      </c>
      <c r="CB9" s="32">
        <v>566</v>
      </c>
      <c r="CC9" s="32">
        <v>0</v>
      </c>
      <c r="CD9" s="32">
        <v>0</v>
      </c>
      <c r="CE9" s="32">
        <v>0</v>
      </c>
      <c r="CF9" s="32">
        <v>0</v>
      </c>
      <c r="CG9" s="32">
        <v>0</v>
      </c>
      <c r="CH9" s="32">
        <v>2611</v>
      </c>
      <c r="CI9" s="32">
        <v>64600</v>
      </c>
      <c r="CJ9" s="32">
        <v>7</v>
      </c>
      <c r="CK9" s="32">
        <v>67218</v>
      </c>
      <c r="CL9" s="32">
        <v>50563</v>
      </c>
      <c r="CM9" s="32">
        <v>0</v>
      </c>
      <c r="CN9" s="32">
        <v>0</v>
      </c>
      <c r="CO9" s="32">
        <v>0</v>
      </c>
      <c r="CP9" s="32">
        <v>0</v>
      </c>
      <c r="CQ9" s="32">
        <v>0</v>
      </c>
      <c r="CR9" s="32">
        <f t="shared" ref="CR9:CR25" si="0">C9+H9+M9+R9+Z9+AE9+AJ9+AO9+AT9+AY9+BD9+BI9+BN9+BS9+BX9+CC9+CH9+CM9</f>
        <v>60143</v>
      </c>
      <c r="CS9" s="32">
        <f t="shared" ref="CS9:CS25" si="1">D9+I9+N9+S9+AA9+AF9+AK9+AP9+AU9+AZ9+BE9+BJ9+BO9+BT9+BY9+CD9+CI9+CN9</f>
        <v>1782906</v>
      </c>
      <c r="CT9" s="32">
        <f t="shared" ref="CT9:CT25" si="2">E9+J9+O9+T9+AB9+AG9+AL9+AQ9+AV9+BA9+BF9+BK9+BP9+BU9+BZ9+CE9+CJ9+CO9</f>
        <v>2249</v>
      </c>
      <c r="CU9" s="32">
        <f t="shared" ref="CU9:CU25" si="3">F9+K9+P9+U9+AC9+AH9+AM9+AR9+AW9+BB9+BG9+BL9+BQ9+BV9+CA9+CF9+CK9+CP9</f>
        <v>1845298</v>
      </c>
      <c r="CV9" s="32">
        <f t="shared" ref="CV9:CV25" si="4">G9+L9+Q9+Y9+AD9+AI9+AN9+AS9+AX9+BC9+BH9+BM9+BR9+BW9+CB9+CG9+CL9+CQ9</f>
        <v>1052175</v>
      </c>
      <c r="CW9" s="54"/>
      <c r="CX9" s="54"/>
      <c r="CY9" s="54"/>
      <c r="CZ9" s="54"/>
      <c r="DA9" s="54"/>
      <c r="DB9" s="54"/>
    </row>
    <row r="10" spans="1:106" s="11" customFormat="1" ht="24.95" customHeight="1" x14ac:dyDescent="0.2">
      <c r="A10" s="20">
        <v>2</v>
      </c>
      <c r="B10" s="21" t="s">
        <v>29</v>
      </c>
      <c r="C10" s="32">
        <v>68162</v>
      </c>
      <c r="D10" s="32">
        <v>13334</v>
      </c>
      <c r="E10" s="32">
        <v>38945</v>
      </c>
      <c r="F10" s="32">
        <v>120441</v>
      </c>
      <c r="G10" s="32">
        <v>85770</v>
      </c>
      <c r="H10" s="32">
        <v>108180</v>
      </c>
      <c r="I10" s="32">
        <v>24836</v>
      </c>
      <c r="J10" s="32">
        <v>426</v>
      </c>
      <c r="K10" s="32">
        <v>133442</v>
      </c>
      <c r="L10" s="32">
        <v>5925</v>
      </c>
      <c r="M10" s="32">
        <v>58450</v>
      </c>
      <c r="N10" s="32">
        <v>3861</v>
      </c>
      <c r="O10" s="32">
        <v>1327</v>
      </c>
      <c r="P10" s="32">
        <v>63638</v>
      </c>
      <c r="Q10" s="32">
        <v>46994</v>
      </c>
      <c r="R10" s="32">
        <v>99004</v>
      </c>
      <c r="S10" s="32">
        <v>19998</v>
      </c>
      <c r="T10" s="32">
        <v>85333</v>
      </c>
      <c r="U10" s="32">
        <v>204335</v>
      </c>
      <c r="V10" s="32">
        <v>78615</v>
      </c>
      <c r="W10" s="32">
        <v>16992</v>
      </c>
      <c r="X10" s="32">
        <v>65947</v>
      </c>
      <c r="Y10" s="32">
        <v>161554</v>
      </c>
      <c r="Z10" s="32">
        <v>8368</v>
      </c>
      <c r="AA10" s="32">
        <v>10095</v>
      </c>
      <c r="AB10" s="32">
        <v>987</v>
      </c>
      <c r="AC10" s="32">
        <v>19450</v>
      </c>
      <c r="AD10" s="32">
        <v>14455</v>
      </c>
      <c r="AE10" s="32">
        <v>20904</v>
      </c>
      <c r="AF10" s="32">
        <v>718633</v>
      </c>
      <c r="AG10" s="32">
        <v>987</v>
      </c>
      <c r="AH10" s="32">
        <v>740524</v>
      </c>
      <c r="AI10" s="32">
        <v>68951</v>
      </c>
      <c r="AJ10" s="32">
        <v>2</v>
      </c>
      <c r="AK10" s="32">
        <v>0</v>
      </c>
      <c r="AL10" s="32">
        <v>0</v>
      </c>
      <c r="AM10" s="32">
        <v>2</v>
      </c>
      <c r="AN10" s="32">
        <v>2</v>
      </c>
      <c r="AO10" s="32">
        <v>0</v>
      </c>
      <c r="AP10" s="32">
        <v>0</v>
      </c>
      <c r="AQ10" s="32">
        <v>0</v>
      </c>
      <c r="AR10" s="32">
        <v>0</v>
      </c>
      <c r="AS10" s="32">
        <v>0</v>
      </c>
      <c r="AT10" s="32">
        <v>0</v>
      </c>
      <c r="AU10" s="32">
        <v>0</v>
      </c>
      <c r="AV10" s="32">
        <v>0</v>
      </c>
      <c r="AW10" s="32">
        <v>0</v>
      </c>
      <c r="AX10" s="32">
        <v>0</v>
      </c>
      <c r="AY10" s="32">
        <v>5</v>
      </c>
      <c r="AZ10" s="32">
        <v>0</v>
      </c>
      <c r="BA10" s="32">
        <v>0</v>
      </c>
      <c r="BB10" s="32">
        <v>5</v>
      </c>
      <c r="BC10" s="32">
        <v>4</v>
      </c>
      <c r="BD10" s="32">
        <v>0</v>
      </c>
      <c r="BE10" s="32">
        <v>0</v>
      </c>
      <c r="BF10" s="32">
        <v>0</v>
      </c>
      <c r="BG10" s="32">
        <v>0</v>
      </c>
      <c r="BH10" s="32">
        <v>0</v>
      </c>
      <c r="BI10" s="32">
        <v>4590</v>
      </c>
      <c r="BJ10" s="32">
        <v>217</v>
      </c>
      <c r="BK10" s="32">
        <v>0</v>
      </c>
      <c r="BL10" s="32">
        <v>4807</v>
      </c>
      <c r="BM10" s="32">
        <v>958</v>
      </c>
      <c r="BN10" s="32">
        <v>4498</v>
      </c>
      <c r="BO10" s="32">
        <v>10610</v>
      </c>
      <c r="BP10" s="32">
        <v>1</v>
      </c>
      <c r="BQ10" s="32">
        <v>15109</v>
      </c>
      <c r="BR10" s="32">
        <v>9698</v>
      </c>
      <c r="BS10" s="32">
        <v>2</v>
      </c>
      <c r="BT10" s="32">
        <v>0</v>
      </c>
      <c r="BU10" s="32">
        <v>0</v>
      </c>
      <c r="BV10" s="32">
        <v>2</v>
      </c>
      <c r="BW10" s="32">
        <v>2</v>
      </c>
      <c r="BX10" s="32">
        <v>3871</v>
      </c>
      <c r="BY10" s="32">
        <v>4</v>
      </c>
      <c r="BZ10" s="32">
        <v>0</v>
      </c>
      <c r="CA10" s="32">
        <v>3875</v>
      </c>
      <c r="CB10" s="32">
        <v>1500</v>
      </c>
      <c r="CC10" s="32">
        <v>0</v>
      </c>
      <c r="CD10" s="32">
        <v>0</v>
      </c>
      <c r="CE10" s="32">
        <v>0</v>
      </c>
      <c r="CF10" s="32">
        <v>0</v>
      </c>
      <c r="CG10" s="32">
        <v>0</v>
      </c>
      <c r="CH10" s="32">
        <v>1060</v>
      </c>
      <c r="CI10" s="32">
        <v>847</v>
      </c>
      <c r="CJ10" s="32">
        <v>4</v>
      </c>
      <c r="CK10" s="32">
        <v>1911</v>
      </c>
      <c r="CL10" s="32">
        <v>1503</v>
      </c>
      <c r="CM10" s="32">
        <v>0</v>
      </c>
      <c r="CN10" s="32">
        <v>0</v>
      </c>
      <c r="CO10" s="32">
        <v>0</v>
      </c>
      <c r="CP10" s="32">
        <v>0</v>
      </c>
      <c r="CQ10" s="32">
        <v>0</v>
      </c>
      <c r="CR10" s="32">
        <f t="shared" si="0"/>
        <v>377096</v>
      </c>
      <c r="CS10" s="32">
        <f t="shared" si="1"/>
        <v>802435</v>
      </c>
      <c r="CT10" s="32">
        <f t="shared" si="2"/>
        <v>128010</v>
      </c>
      <c r="CU10" s="32">
        <f t="shared" si="3"/>
        <v>1307541</v>
      </c>
      <c r="CV10" s="32">
        <f t="shared" si="4"/>
        <v>397316</v>
      </c>
      <c r="CW10" s="54"/>
      <c r="CX10" s="54"/>
      <c r="CY10" s="54"/>
      <c r="CZ10" s="54"/>
      <c r="DA10" s="54"/>
      <c r="DB10" s="54"/>
    </row>
    <row r="11" spans="1:106" ht="24.95" customHeight="1" x14ac:dyDescent="0.2">
      <c r="A11" s="20">
        <v>3</v>
      </c>
      <c r="B11" s="21" t="s">
        <v>30</v>
      </c>
      <c r="C11" s="32">
        <v>24255</v>
      </c>
      <c r="D11" s="32">
        <v>24932</v>
      </c>
      <c r="E11" s="32">
        <v>76175</v>
      </c>
      <c r="F11" s="32">
        <v>125362</v>
      </c>
      <c r="G11" s="32">
        <v>90681</v>
      </c>
      <c r="H11" s="32">
        <v>0</v>
      </c>
      <c r="I11" s="32">
        <v>157156</v>
      </c>
      <c r="J11" s="32">
        <v>0</v>
      </c>
      <c r="K11" s="32">
        <v>157156</v>
      </c>
      <c r="L11" s="32">
        <v>52513</v>
      </c>
      <c r="M11" s="32">
        <v>38049</v>
      </c>
      <c r="N11" s="32">
        <v>488</v>
      </c>
      <c r="O11" s="32">
        <v>1349</v>
      </c>
      <c r="P11" s="32">
        <v>39886</v>
      </c>
      <c r="Q11" s="32">
        <v>33206</v>
      </c>
      <c r="R11" s="32">
        <v>115514</v>
      </c>
      <c r="S11" s="32">
        <v>4518</v>
      </c>
      <c r="T11" s="32">
        <v>81730</v>
      </c>
      <c r="U11" s="32">
        <v>201762</v>
      </c>
      <c r="V11" s="32">
        <v>83192</v>
      </c>
      <c r="W11" s="32">
        <v>4009</v>
      </c>
      <c r="X11" s="32">
        <v>73252</v>
      </c>
      <c r="Y11" s="32">
        <v>160453</v>
      </c>
      <c r="Z11" s="32">
        <v>0</v>
      </c>
      <c r="AA11" s="32">
        <v>0</v>
      </c>
      <c r="AB11" s="32">
        <v>0</v>
      </c>
      <c r="AC11" s="32">
        <v>0</v>
      </c>
      <c r="AD11" s="32">
        <v>0</v>
      </c>
      <c r="AE11" s="32">
        <v>12893</v>
      </c>
      <c r="AF11" s="32">
        <v>708143</v>
      </c>
      <c r="AG11" s="32">
        <v>0</v>
      </c>
      <c r="AH11" s="32">
        <v>721036</v>
      </c>
      <c r="AI11" s="32">
        <v>54339</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1</v>
      </c>
      <c r="BY11" s="32">
        <v>0</v>
      </c>
      <c r="BZ11" s="32">
        <v>0</v>
      </c>
      <c r="CA11" s="32">
        <v>1</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f t="shared" si="0"/>
        <v>190712</v>
      </c>
      <c r="CS11" s="32">
        <f t="shared" si="1"/>
        <v>895237</v>
      </c>
      <c r="CT11" s="32">
        <f t="shared" si="2"/>
        <v>159254</v>
      </c>
      <c r="CU11" s="32">
        <f t="shared" si="3"/>
        <v>1245203</v>
      </c>
      <c r="CV11" s="32">
        <f t="shared" si="4"/>
        <v>391192</v>
      </c>
      <c r="CW11" s="54"/>
      <c r="CX11" s="54"/>
      <c r="CY11" s="54"/>
      <c r="CZ11" s="54"/>
      <c r="DA11" s="54"/>
      <c r="DB11" s="54"/>
    </row>
    <row r="12" spans="1:106" ht="24.95" customHeight="1" x14ac:dyDescent="0.2">
      <c r="A12" s="20">
        <v>4</v>
      </c>
      <c r="B12" s="21" t="s">
        <v>31</v>
      </c>
      <c r="C12" s="32">
        <v>6608</v>
      </c>
      <c r="D12" s="32">
        <v>366</v>
      </c>
      <c r="E12" s="32">
        <v>66611</v>
      </c>
      <c r="F12" s="32">
        <v>73585</v>
      </c>
      <c r="G12" s="32">
        <v>27105</v>
      </c>
      <c r="H12" s="32">
        <v>15458</v>
      </c>
      <c r="I12" s="32">
        <v>2260</v>
      </c>
      <c r="J12" s="32">
        <v>69354</v>
      </c>
      <c r="K12" s="32">
        <v>87072</v>
      </c>
      <c r="L12" s="32">
        <v>36849</v>
      </c>
      <c r="M12" s="32">
        <v>13264</v>
      </c>
      <c r="N12" s="32">
        <v>272</v>
      </c>
      <c r="O12" s="32">
        <v>2853</v>
      </c>
      <c r="P12" s="32">
        <v>16389</v>
      </c>
      <c r="Q12" s="32">
        <v>13048</v>
      </c>
      <c r="R12" s="32">
        <v>24117</v>
      </c>
      <c r="S12" s="32">
        <v>590</v>
      </c>
      <c r="T12" s="32">
        <v>71238</v>
      </c>
      <c r="U12" s="32">
        <v>95945</v>
      </c>
      <c r="V12" s="32">
        <v>19267</v>
      </c>
      <c r="W12" s="32">
        <v>485</v>
      </c>
      <c r="X12" s="32">
        <v>25431</v>
      </c>
      <c r="Y12" s="32">
        <v>45183</v>
      </c>
      <c r="Z12" s="32">
        <v>522</v>
      </c>
      <c r="AA12" s="32">
        <v>369</v>
      </c>
      <c r="AB12" s="32">
        <v>252</v>
      </c>
      <c r="AC12" s="32">
        <v>1143</v>
      </c>
      <c r="AD12" s="32">
        <v>1059</v>
      </c>
      <c r="AE12" s="32">
        <v>13385</v>
      </c>
      <c r="AF12" s="32">
        <v>708516</v>
      </c>
      <c r="AG12" s="32">
        <v>252</v>
      </c>
      <c r="AH12" s="32">
        <v>722153</v>
      </c>
      <c r="AI12" s="32">
        <v>55372</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145</v>
      </c>
      <c r="BJ12" s="32">
        <v>0</v>
      </c>
      <c r="BK12" s="32">
        <v>0</v>
      </c>
      <c r="BL12" s="32">
        <v>145</v>
      </c>
      <c r="BM12" s="32">
        <v>31</v>
      </c>
      <c r="BN12" s="32">
        <v>215</v>
      </c>
      <c r="BO12" s="32">
        <v>1</v>
      </c>
      <c r="BP12" s="32">
        <v>0</v>
      </c>
      <c r="BQ12" s="32">
        <v>216</v>
      </c>
      <c r="BR12" s="32">
        <v>216</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f t="shared" si="0"/>
        <v>73714</v>
      </c>
      <c r="CS12" s="32">
        <f t="shared" si="1"/>
        <v>712374</v>
      </c>
      <c r="CT12" s="32">
        <f t="shared" si="2"/>
        <v>210560</v>
      </c>
      <c r="CU12" s="32">
        <f t="shared" si="3"/>
        <v>996648</v>
      </c>
      <c r="CV12" s="32">
        <f t="shared" si="4"/>
        <v>178863</v>
      </c>
      <c r="CW12" s="54"/>
      <c r="CX12" s="54"/>
      <c r="CY12" s="54"/>
      <c r="CZ12" s="54"/>
      <c r="DA12" s="54"/>
      <c r="DB12" s="54"/>
    </row>
    <row r="13" spans="1:106" ht="24.95" customHeight="1" x14ac:dyDescent="0.2">
      <c r="A13" s="20">
        <v>5</v>
      </c>
      <c r="B13" s="21" t="s">
        <v>32</v>
      </c>
      <c r="C13" s="32">
        <v>21566</v>
      </c>
      <c r="D13" s="32">
        <v>3257</v>
      </c>
      <c r="E13" s="32">
        <v>143</v>
      </c>
      <c r="F13" s="32">
        <v>24966</v>
      </c>
      <c r="G13" s="32">
        <v>16483</v>
      </c>
      <c r="H13" s="32">
        <v>646</v>
      </c>
      <c r="I13" s="32">
        <v>36919</v>
      </c>
      <c r="J13" s="32">
        <v>437</v>
      </c>
      <c r="K13" s="32">
        <v>38002</v>
      </c>
      <c r="L13" s="32">
        <v>3463</v>
      </c>
      <c r="M13" s="32">
        <v>34547</v>
      </c>
      <c r="N13" s="32">
        <v>684</v>
      </c>
      <c r="O13" s="32">
        <v>1451</v>
      </c>
      <c r="P13" s="32">
        <v>36682</v>
      </c>
      <c r="Q13" s="32">
        <v>21262</v>
      </c>
      <c r="R13" s="32">
        <v>41210</v>
      </c>
      <c r="S13" s="32">
        <v>601</v>
      </c>
      <c r="T13" s="32">
        <v>7347</v>
      </c>
      <c r="U13" s="32">
        <v>49158</v>
      </c>
      <c r="V13" s="32">
        <v>22034</v>
      </c>
      <c r="W13" s="32">
        <v>407</v>
      </c>
      <c r="X13" s="32">
        <v>6024</v>
      </c>
      <c r="Y13" s="32">
        <v>28465</v>
      </c>
      <c r="Z13" s="32">
        <v>881</v>
      </c>
      <c r="AA13" s="32">
        <v>721</v>
      </c>
      <c r="AB13" s="32">
        <v>991</v>
      </c>
      <c r="AC13" s="32">
        <v>2593</v>
      </c>
      <c r="AD13" s="32">
        <v>2070</v>
      </c>
      <c r="AE13" s="32">
        <v>16778</v>
      </c>
      <c r="AF13" s="32">
        <v>708840</v>
      </c>
      <c r="AG13" s="32">
        <v>1774</v>
      </c>
      <c r="AH13" s="32">
        <v>727392</v>
      </c>
      <c r="AI13" s="32">
        <v>57729</v>
      </c>
      <c r="AJ13" s="32">
        <v>0</v>
      </c>
      <c r="AK13" s="32">
        <v>0</v>
      </c>
      <c r="AL13" s="32">
        <v>0</v>
      </c>
      <c r="AM13" s="32">
        <v>0</v>
      </c>
      <c r="AN13" s="32">
        <v>0</v>
      </c>
      <c r="AO13" s="32">
        <v>13</v>
      </c>
      <c r="AP13" s="32">
        <v>0</v>
      </c>
      <c r="AQ13" s="32">
        <v>1</v>
      </c>
      <c r="AR13" s="32">
        <v>14</v>
      </c>
      <c r="AS13" s="32">
        <v>14</v>
      </c>
      <c r="AT13" s="32">
        <v>12</v>
      </c>
      <c r="AU13" s="32">
        <v>0</v>
      </c>
      <c r="AV13" s="32">
        <v>3</v>
      </c>
      <c r="AW13" s="32">
        <v>15</v>
      </c>
      <c r="AX13" s="32">
        <v>15</v>
      </c>
      <c r="AY13" s="32">
        <v>15</v>
      </c>
      <c r="AZ13" s="32">
        <v>0</v>
      </c>
      <c r="BA13" s="32">
        <v>21</v>
      </c>
      <c r="BB13" s="32">
        <v>36</v>
      </c>
      <c r="BC13" s="32">
        <v>27</v>
      </c>
      <c r="BD13" s="32">
        <v>13</v>
      </c>
      <c r="BE13" s="32">
        <v>0</v>
      </c>
      <c r="BF13" s="32">
        <v>1</v>
      </c>
      <c r="BG13" s="32">
        <v>14</v>
      </c>
      <c r="BH13" s="32">
        <v>10</v>
      </c>
      <c r="BI13" s="32">
        <v>422</v>
      </c>
      <c r="BJ13" s="32">
        <v>174</v>
      </c>
      <c r="BK13" s="32">
        <v>3</v>
      </c>
      <c r="BL13" s="32">
        <v>599</v>
      </c>
      <c r="BM13" s="32">
        <v>104</v>
      </c>
      <c r="BN13" s="32">
        <v>718</v>
      </c>
      <c r="BO13" s="32">
        <v>2356</v>
      </c>
      <c r="BP13" s="32">
        <v>54</v>
      </c>
      <c r="BQ13" s="32">
        <v>3128</v>
      </c>
      <c r="BR13" s="32">
        <v>2695</v>
      </c>
      <c r="BS13" s="32">
        <v>102</v>
      </c>
      <c r="BT13" s="32">
        <v>19914</v>
      </c>
      <c r="BU13" s="32">
        <v>4</v>
      </c>
      <c r="BV13" s="32">
        <v>20020</v>
      </c>
      <c r="BW13" s="32">
        <v>19280</v>
      </c>
      <c r="BX13" s="32">
        <v>766</v>
      </c>
      <c r="BY13" s="32">
        <v>0</v>
      </c>
      <c r="BZ13" s="32">
        <v>1</v>
      </c>
      <c r="CA13" s="32">
        <v>767</v>
      </c>
      <c r="CB13" s="32">
        <v>241</v>
      </c>
      <c r="CC13" s="32">
        <v>0</v>
      </c>
      <c r="CD13" s="32">
        <v>0</v>
      </c>
      <c r="CE13" s="32">
        <v>0</v>
      </c>
      <c r="CF13" s="32">
        <v>0</v>
      </c>
      <c r="CG13" s="32">
        <v>0</v>
      </c>
      <c r="CH13" s="32">
        <v>264</v>
      </c>
      <c r="CI13" s="32">
        <v>91</v>
      </c>
      <c r="CJ13" s="32">
        <v>5</v>
      </c>
      <c r="CK13" s="32">
        <v>360</v>
      </c>
      <c r="CL13" s="32">
        <v>358</v>
      </c>
      <c r="CM13" s="32">
        <v>0</v>
      </c>
      <c r="CN13" s="32">
        <v>0</v>
      </c>
      <c r="CO13" s="32">
        <v>0</v>
      </c>
      <c r="CP13" s="32">
        <v>0</v>
      </c>
      <c r="CQ13" s="32">
        <v>0</v>
      </c>
      <c r="CR13" s="32">
        <f t="shared" si="0"/>
        <v>117953</v>
      </c>
      <c r="CS13" s="32">
        <f t="shared" si="1"/>
        <v>773557</v>
      </c>
      <c r="CT13" s="32">
        <f t="shared" si="2"/>
        <v>12236</v>
      </c>
      <c r="CU13" s="32">
        <f t="shared" si="3"/>
        <v>903746</v>
      </c>
      <c r="CV13" s="32">
        <f t="shared" si="4"/>
        <v>152216</v>
      </c>
      <c r="CW13" s="54"/>
      <c r="CX13" s="54"/>
      <c r="CY13" s="54"/>
      <c r="CZ13" s="54"/>
      <c r="DA13" s="54"/>
      <c r="DB13" s="54"/>
    </row>
    <row r="14" spans="1:106" ht="24.95" customHeight="1" x14ac:dyDescent="0.2">
      <c r="A14" s="20">
        <v>6</v>
      </c>
      <c r="B14" s="21" t="s">
        <v>96</v>
      </c>
      <c r="C14" s="32">
        <v>3840</v>
      </c>
      <c r="D14" s="32">
        <v>7</v>
      </c>
      <c r="E14" s="32">
        <v>0</v>
      </c>
      <c r="F14" s="32">
        <v>3847</v>
      </c>
      <c r="G14" s="32">
        <v>2097</v>
      </c>
      <c r="H14" s="32">
        <v>5538</v>
      </c>
      <c r="I14" s="32">
        <v>13666</v>
      </c>
      <c r="J14" s="32">
        <v>656</v>
      </c>
      <c r="K14" s="32">
        <v>19860</v>
      </c>
      <c r="L14" s="32">
        <v>843</v>
      </c>
      <c r="M14" s="32">
        <v>11887</v>
      </c>
      <c r="N14" s="32">
        <v>2059</v>
      </c>
      <c r="O14" s="32">
        <v>1057</v>
      </c>
      <c r="P14" s="32">
        <v>15003</v>
      </c>
      <c r="Q14" s="32">
        <v>9455</v>
      </c>
      <c r="R14" s="32">
        <v>48624</v>
      </c>
      <c r="S14" s="32">
        <v>4840</v>
      </c>
      <c r="T14" s="32">
        <v>8859</v>
      </c>
      <c r="U14" s="32">
        <v>62323</v>
      </c>
      <c r="V14" s="32">
        <v>32353</v>
      </c>
      <c r="W14" s="32">
        <v>4284</v>
      </c>
      <c r="X14" s="32">
        <v>5012</v>
      </c>
      <c r="Y14" s="32">
        <v>41649</v>
      </c>
      <c r="Z14" s="32">
        <v>1470</v>
      </c>
      <c r="AA14" s="32">
        <v>1714</v>
      </c>
      <c r="AB14" s="32">
        <v>87</v>
      </c>
      <c r="AC14" s="32">
        <v>3271</v>
      </c>
      <c r="AD14" s="32">
        <v>2783</v>
      </c>
      <c r="AE14" s="32">
        <v>13988</v>
      </c>
      <c r="AF14" s="32">
        <v>709852</v>
      </c>
      <c r="AG14" s="32">
        <v>80</v>
      </c>
      <c r="AH14" s="32">
        <v>723920</v>
      </c>
      <c r="AI14" s="32">
        <v>56826</v>
      </c>
      <c r="AJ14" s="32">
        <v>0</v>
      </c>
      <c r="AK14" s="32">
        <v>0</v>
      </c>
      <c r="AL14" s="32">
        <v>0</v>
      </c>
      <c r="AM14" s="32">
        <v>0</v>
      </c>
      <c r="AN14" s="32">
        <v>0</v>
      </c>
      <c r="AO14" s="32">
        <v>5</v>
      </c>
      <c r="AP14" s="32">
        <v>0</v>
      </c>
      <c r="AQ14" s="32">
        <v>0</v>
      </c>
      <c r="AR14" s="32">
        <v>5</v>
      </c>
      <c r="AS14" s="32">
        <v>2</v>
      </c>
      <c r="AT14" s="32">
        <v>9</v>
      </c>
      <c r="AU14" s="32">
        <v>0</v>
      </c>
      <c r="AV14" s="32">
        <v>0</v>
      </c>
      <c r="AW14" s="32">
        <v>9</v>
      </c>
      <c r="AX14" s="32">
        <v>2</v>
      </c>
      <c r="AY14" s="32">
        <v>1</v>
      </c>
      <c r="AZ14" s="32">
        <v>0</v>
      </c>
      <c r="BA14" s="32">
        <v>0</v>
      </c>
      <c r="BB14" s="32">
        <v>1</v>
      </c>
      <c r="BC14" s="32">
        <v>1</v>
      </c>
      <c r="BD14" s="32">
        <v>0</v>
      </c>
      <c r="BE14" s="32">
        <v>0</v>
      </c>
      <c r="BF14" s="32">
        <v>0</v>
      </c>
      <c r="BG14" s="32">
        <v>0</v>
      </c>
      <c r="BH14" s="32">
        <v>0</v>
      </c>
      <c r="BI14" s="32">
        <v>428</v>
      </c>
      <c r="BJ14" s="32">
        <v>31</v>
      </c>
      <c r="BK14" s="32">
        <v>0</v>
      </c>
      <c r="BL14" s="32">
        <v>459</v>
      </c>
      <c r="BM14" s="32">
        <v>64</v>
      </c>
      <c r="BN14" s="32">
        <v>2012</v>
      </c>
      <c r="BO14" s="32">
        <v>2116</v>
      </c>
      <c r="BP14" s="32">
        <v>0</v>
      </c>
      <c r="BQ14" s="32">
        <v>4128</v>
      </c>
      <c r="BR14" s="32">
        <v>3013</v>
      </c>
      <c r="BS14" s="32">
        <v>1457</v>
      </c>
      <c r="BT14" s="32">
        <v>1708</v>
      </c>
      <c r="BU14" s="32">
        <v>43</v>
      </c>
      <c r="BV14" s="32">
        <v>3208</v>
      </c>
      <c r="BW14" s="32">
        <v>2732</v>
      </c>
      <c r="BX14" s="32">
        <v>6381</v>
      </c>
      <c r="BY14" s="32">
        <v>9</v>
      </c>
      <c r="BZ14" s="32">
        <v>1</v>
      </c>
      <c r="CA14" s="32">
        <v>6391</v>
      </c>
      <c r="CB14" s="32">
        <v>1253</v>
      </c>
      <c r="CC14" s="32">
        <v>0</v>
      </c>
      <c r="CD14" s="32">
        <v>0</v>
      </c>
      <c r="CE14" s="32">
        <v>0</v>
      </c>
      <c r="CF14" s="32">
        <v>0</v>
      </c>
      <c r="CG14" s="32">
        <v>0</v>
      </c>
      <c r="CH14" s="32">
        <v>925</v>
      </c>
      <c r="CI14" s="32">
        <v>628</v>
      </c>
      <c r="CJ14" s="32">
        <v>4</v>
      </c>
      <c r="CK14" s="32">
        <v>1557</v>
      </c>
      <c r="CL14" s="32">
        <v>1151</v>
      </c>
      <c r="CM14" s="32">
        <v>0</v>
      </c>
      <c r="CN14" s="32">
        <v>0</v>
      </c>
      <c r="CO14" s="32">
        <v>0</v>
      </c>
      <c r="CP14" s="32">
        <v>0</v>
      </c>
      <c r="CQ14" s="32">
        <v>0</v>
      </c>
      <c r="CR14" s="32">
        <f t="shared" si="0"/>
        <v>96565</v>
      </c>
      <c r="CS14" s="32">
        <f t="shared" si="1"/>
        <v>736630</v>
      </c>
      <c r="CT14" s="32">
        <f t="shared" si="2"/>
        <v>10787</v>
      </c>
      <c r="CU14" s="32">
        <f t="shared" si="3"/>
        <v>843982</v>
      </c>
      <c r="CV14" s="32">
        <f t="shared" si="4"/>
        <v>121871</v>
      </c>
      <c r="CW14" s="54"/>
      <c r="CX14" s="54"/>
      <c r="CY14" s="54"/>
      <c r="CZ14" s="54"/>
      <c r="DA14" s="54"/>
      <c r="DB14" s="54"/>
    </row>
    <row r="15" spans="1:106" ht="24.95" customHeight="1" x14ac:dyDescent="0.2">
      <c r="A15" s="20">
        <v>7</v>
      </c>
      <c r="B15" s="21" t="s">
        <v>33</v>
      </c>
      <c r="C15" s="32">
        <v>93</v>
      </c>
      <c r="D15" s="32">
        <v>0</v>
      </c>
      <c r="E15" s="32">
        <v>0</v>
      </c>
      <c r="F15" s="32">
        <v>93</v>
      </c>
      <c r="G15" s="32">
        <v>55</v>
      </c>
      <c r="H15" s="32">
        <v>4666</v>
      </c>
      <c r="I15" s="32">
        <v>27774</v>
      </c>
      <c r="J15" s="32">
        <v>0</v>
      </c>
      <c r="K15" s="32">
        <v>32440</v>
      </c>
      <c r="L15" s="32">
        <v>14895</v>
      </c>
      <c r="M15" s="32">
        <v>3480</v>
      </c>
      <c r="N15" s="32">
        <v>13806</v>
      </c>
      <c r="O15" s="32">
        <v>24</v>
      </c>
      <c r="P15" s="32">
        <v>17310</v>
      </c>
      <c r="Q15" s="32">
        <v>14420</v>
      </c>
      <c r="R15" s="32">
        <v>0</v>
      </c>
      <c r="S15" s="32">
        <v>0</v>
      </c>
      <c r="T15" s="32">
        <v>0</v>
      </c>
      <c r="U15" s="32">
        <v>0</v>
      </c>
      <c r="V15" s="32">
        <v>0</v>
      </c>
      <c r="W15" s="32">
        <v>0</v>
      </c>
      <c r="X15" s="32">
        <v>0</v>
      </c>
      <c r="Y15" s="32">
        <v>0</v>
      </c>
      <c r="Z15" s="32">
        <v>5991</v>
      </c>
      <c r="AA15" s="32">
        <v>17119</v>
      </c>
      <c r="AB15" s="32">
        <v>79</v>
      </c>
      <c r="AC15" s="32">
        <v>23189</v>
      </c>
      <c r="AD15" s="32">
        <v>18619</v>
      </c>
      <c r="AE15" s="32">
        <v>17883</v>
      </c>
      <c r="AF15" s="32">
        <v>725599</v>
      </c>
      <c r="AG15" s="32">
        <v>79</v>
      </c>
      <c r="AH15" s="32">
        <v>743561</v>
      </c>
      <c r="AI15" s="32">
        <v>72751</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3321</v>
      </c>
      <c r="BJ15" s="32">
        <v>2</v>
      </c>
      <c r="BK15" s="32">
        <v>0</v>
      </c>
      <c r="BL15" s="32">
        <v>3323</v>
      </c>
      <c r="BM15" s="32">
        <v>506</v>
      </c>
      <c r="BN15" s="32">
        <v>3011</v>
      </c>
      <c r="BO15" s="32">
        <v>1648</v>
      </c>
      <c r="BP15" s="32">
        <v>111</v>
      </c>
      <c r="BQ15" s="32">
        <v>4770</v>
      </c>
      <c r="BR15" s="32">
        <v>3307</v>
      </c>
      <c r="BS15" s="32">
        <v>0</v>
      </c>
      <c r="BT15" s="32">
        <v>0</v>
      </c>
      <c r="BU15" s="32">
        <v>0</v>
      </c>
      <c r="BV15" s="32">
        <v>0</v>
      </c>
      <c r="BW15" s="32">
        <v>0</v>
      </c>
      <c r="BX15" s="32">
        <v>4</v>
      </c>
      <c r="BY15" s="32">
        <v>0</v>
      </c>
      <c r="BZ15" s="32">
        <v>0</v>
      </c>
      <c r="CA15" s="32">
        <v>4</v>
      </c>
      <c r="CB15" s="32">
        <v>3</v>
      </c>
      <c r="CC15" s="32">
        <v>0</v>
      </c>
      <c r="CD15" s="32">
        <v>10097</v>
      </c>
      <c r="CE15" s="32">
        <v>0</v>
      </c>
      <c r="CF15" s="32">
        <v>10097</v>
      </c>
      <c r="CG15" s="32">
        <v>6527</v>
      </c>
      <c r="CH15" s="32">
        <v>199</v>
      </c>
      <c r="CI15" s="32">
        <v>1</v>
      </c>
      <c r="CJ15" s="32">
        <v>0</v>
      </c>
      <c r="CK15" s="32">
        <v>200</v>
      </c>
      <c r="CL15" s="32">
        <v>184</v>
      </c>
      <c r="CM15" s="32">
        <v>0</v>
      </c>
      <c r="CN15" s="32">
        <v>0</v>
      </c>
      <c r="CO15" s="32">
        <v>0</v>
      </c>
      <c r="CP15" s="32">
        <v>0</v>
      </c>
      <c r="CQ15" s="32">
        <v>0</v>
      </c>
      <c r="CR15" s="32">
        <f t="shared" si="0"/>
        <v>38648</v>
      </c>
      <c r="CS15" s="32">
        <f t="shared" si="1"/>
        <v>796046</v>
      </c>
      <c r="CT15" s="32">
        <f t="shared" si="2"/>
        <v>293</v>
      </c>
      <c r="CU15" s="32">
        <f t="shared" si="3"/>
        <v>834987</v>
      </c>
      <c r="CV15" s="32">
        <f t="shared" si="4"/>
        <v>131267</v>
      </c>
      <c r="CW15" s="54"/>
      <c r="CX15" s="54"/>
      <c r="CY15" s="54"/>
      <c r="CZ15" s="54"/>
      <c r="DA15" s="54"/>
      <c r="DB15" s="54"/>
    </row>
    <row r="16" spans="1:106" ht="24.95" customHeight="1" x14ac:dyDescent="0.2">
      <c r="A16" s="20">
        <v>8</v>
      </c>
      <c r="B16" s="21" t="s">
        <v>34</v>
      </c>
      <c r="C16" s="32">
        <v>9599</v>
      </c>
      <c r="D16" s="32">
        <v>5714</v>
      </c>
      <c r="E16" s="32">
        <v>0</v>
      </c>
      <c r="F16" s="32">
        <v>15313</v>
      </c>
      <c r="G16" s="32">
        <v>11060</v>
      </c>
      <c r="H16" s="32">
        <v>7102</v>
      </c>
      <c r="I16" s="32">
        <v>31483</v>
      </c>
      <c r="J16" s="32">
        <v>0</v>
      </c>
      <c r="K16" s="32">
        <v>38585</v>
      </c>
      <c r="L16" s="32">
        <v>8069</v>
      </c>
      <c r="M16" s="32">
        <v>6694</v>
      </c>
      <c r="N16" s="32">
        <v>951</v>
      </c>
      <c r="O16" s="32">
        <v>26</v>
      </c>
      <c r="P16" s="32">
        <v>7671</v>
      </c>
      <c r="Q16" s="32">
        <v>6006</v>
      </c>
      <c r="R16" s="32">
        <v>16438</v>
      </c>
      <c r="S16" s="32">
        <v>56</v>
      </c>
      <c r="T16" s="32">
        <v>0</v>
      </c>
      <c r="U16" s="32">
        <v>16494</v>
      </c>
      <c r="V16" s="32">
        <v>11454</v>
      </c>
      <c r="W16" s="32">
        <v>53</v>
      </c>
      <c r="X16" s="32">
        <v>0</v>
      </c>
      <c r="Y16" s="32">
        <v>11507</v>
      </c>
      <c r="Z16" s="32">
        <v>821</v>
      </c>
      <c r="AA16" s="32">
        <v>2088</v>
      </c>
      <c r="AB16" s="32">
        <v>38</v>
      </c>
      <c r="AC16" s="32">
        <v>2947</v>
      </c>
      <c r="AD16" s="32">
        <v>2593</v>
      </c>
      <c r="AE16" s="32">
        <v>13635</v>
      </c>
      <c r="AF16" s="32">
        <v>710112</v>
      </c>
      <c r="AG16" s="32">
        <v>26</v>
      </c>
      <c r="AH16" s="32">
        <v>723773</v>
      </c>
      <c r="AI16" s="32">
        <v>56772</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4557</v>
      </c>
      <c r="BJ16" s="32">
        <v>29</v>
      </c>
      <c r="BK16" s="32">
        <v>149</v>
      </c>
      <c r="BL16" s="32">
        <v>4735</v>
      </c>
      <c r="BM16" s="32">
        <v>1689</v>
      </c>
      <c r="BN16" s="32">
        <v>441</v>
      </c>
      <c r="BO16" s="32">
        <v>2724</v>
      </c>
      <c r="BP16" s="32">
        <v>0</v>
      </c>
      <c r="BQ16" s="32">
        <v>3165</v>
      </c>
      <c r="BR16" s="32">
        <v>2542</v>
      </c>
      <c r="BS16" s="32">
        <v>6</v>
      </c>
      <c r="BT16" s="32">
        <v>20942</v>
      </c>
      <c r="BU16" s="32">
        <v>0</v>
      </c>
      <c r="BV16" s="32">
        <v>20948</v>
      </c>
      <c r="BW16" s="32">
        <v>20246</v>
      </c>
      <c r="BX16" s="32">
        <v>31</v>
      </c>
      <c r="BY16" s="32">
        <v>0</v>
      </c>
      <c r="BZ16" s="32">
        <v>0</v>
      </c>
      <c r="CA16" s="32">
        <v>31</v>
      </c>
      <c r="CB16" s="32">
        <v>18</v>
      </c>
      <c r="CC16" s="32">
        <v>0</v>
      </c>
      <c r="CD16" s="32">
        <v>0</v>
      </c>
      <c r="CE16" s="32">
        <v>0</v>
      </c>
      <c r="CF16" s="32">
        <v>0</v>
      </c>
      <c r="CG16" s="32">
        <v>0</v>
      </c>
      <c r="CH16" s="32">
        <v>69</v>
      </c>
      <c r="CI16" s="32">
        <v>40</v>
      </c>
      <c r="CJ16" s="32">
        <v>0</v>
      </c>
      <c r="CK16" s="32">
        <v>109</v>
      </c>
      <c r="CL16" s="32">
        <v>96</v>
      </c>
      <c r="CM16" s="32">
        <v>0</v>
      </c>
      <c r="CN16" s="32">
        <v>0</v>
      </c>
      <c r="CO16" s="32">
        <v>0</v>
      </c>
      <c r="CP16" s="32">
        <v>0</v>
      </c>
      <c r="CQ16" s="32">
        <v>0</v>
      </c>
      <c r="CR16" s="32">
        <f t="shared" si="0"/>
        <v>59393</v>
      </c>
      <c r="CS16" s="32">
        <f t="shared" si="1"/>
        <v>774139</v>
      </c>
      <c r="CT16" s="32">
        <f t="shared" si="2"/>
        <v>239</v>
      </c>
      <c r="CU16" s="32">
        <f t="shared" si="3"/>
        <v>833771</v>
      </c>
      <c r="CV16" s="32">
        <f t="shared" si="4"/>
        <v>120598</v>
      </c>
      <c r="CW16" s="54"/>
      <c r="CX16" s="54"/>
      <c r="CY16" s="54"/>
      <c r="CZ16" s="54"/>
      <c r="DA16" s="54"/>
      <c r="DB16" s="54"/>
    </row>
    <row r="17" spans="1:106" ht="24.95" customHeight="1" x14ac:dyDescent="0.2">
      <c r="A17" s="20">
        <v>9</v>
      </c>
      <c r="B17" s="21" t="s">
        <v>35</v>
      </c>
      <c r="C17" s="32">
        <v>2279</v>
      </c>
      <c r="D17" s="32">
        <v>227</v>
      </c>
      <c r="E17" s="32">
        <v>6591</v>
      </c>
      <c r="F17" s="32">
        <v>9097</v>
      </c>
      <c r="G17" s="32">
        <v>4879</v>
      </c>
      <c r="H17" s="32">
        <v>6604</v>
      </c>
      <c r="I17" s="32">
        <v>6788</v>
      </c>
      <c r="J17" s="32">
        <v>6854</v>
      </c>
      <c r="K17" s="32">
        <v>20246</v>
      </c>
      <c r="L17" s="32">
        <v>9255</v>
      </c>
      <c r="M17" s="32">
        <v>4168</v>
      </c>
      <c r="N17" s="32">
        <v>2386</v>
      </c>
      <c r="O17" s="32">
        <v>10235</v>
      </c>
      <c r="P17" s="32">
        <v>16789</v>
      </c>
      <c r="Q17" s="32">
        <v>5926</v>
      </c>
      <c r="R17" s="32">
        <v>9484</v>
      </c>
      <c r="S17" s="32">
        <v>530</v>
      </c>
      <c r="T17" s="32">
        <v>10611</v>
      </c>
      <c r="U17" s="32">
        <v>20625</v>
      </c>
      <c r="V17" s="32">
        <v>8061</v>
      </c>
      <c r="W17" s="32">
        <v>451</v>
      </c>
      <c r="X17" s="32">
        <v>4681</v>
      </c>
      <c r="Y17" s="32">
        <v>13193</v>
      </c>
      <c r="Z17" s="32">
        <v>669</v>
      </c>
      <c r="AA17" s="32">
        <v>2098</v>
      </c>
      <c r="AB17" s="32">
        <v>20229</v>
      </c>
      <c r="AC17" s="32">
        <v>22996</v>
      </c>
      <c r="AD17" s="32">
        <v>2468</v>
      </c>
      <c r="AE17" s="32">
        <v>13157</v>
      </c>
      <c r="AF17" s="32">
        <v>709345</v>
      </c>
      <c r="AG17" s="32">
        <v>10085</v>
      </c>
      <c r="AH17" s="32">
        <v>732587</v>
      </c>
      <c r="AI17" s="32">
        <v>55544</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916</v>
      </c>
      <c r="BJ17" s="32">
        <v>21</v>
      </c>
      <c r="BK17" s="32">
        <v>0</v>
      </c>
      <c r="BL17" s="32">
        <v>937</v>
      </c>
      <c r="BM17" s="32">
        <v>135</v>
      </c>
      <c r="BN17" s="32">
        <v>1019</v>
      </c>
      <c r="BO17" s="32">
        <v>1861</v>
      </c>
      <c r="BP17" s="32">
        <v>3</v>
      </c>
      <c r="BQ17" s="32">
        <v>2883</v>
      </c>
      <c r="BR17" s="32">
        <v>1399</v>
      </c>
      <c r="BS17" s="32">
        <v>0</v>
      </c>
      <c r="BT17" s="32">
        <v>0</v>
      </c>
      <c r="BU17" s="32">
        <v>0</v>
      </c>
      <c r="BV17" s="32">
        <v>0</v>
      </c>
      <c r="BW17" s="32">
        <v>0</v>
      </c>
      <c r="BX17" s="32">
        <v>2802</v>
      </c>
      <c r="BY17" s="32">
        <v>72</v>
      </c>
      <c r="BZ17" s="32">
        <v>3</v>
      </c>
      <c r="CA17" s="32">
        <v>2877</v>
      </c>
      <c r="CB17" s="32">
        <v>875</v>
      </c>
      <c r="CC17" s="32">
        <v>0</v>
      </c>
      <c r="CD17" s="32">
        <v>0</v>
      </c>
      <c r="CE17" s="32">
        <v>0</v>
      </c>
      <c r="CF17" s="32">
        <v>0</v>
      </c>
      <c r="CG17" s="32">
        <v>0</v>
      </c>
      <c r="CH17" s="32">
        <v>1700</v>
      </c>
      <c r="CI17" s="32">
        <v>1528</v>
      </c>
      <c r="CJ17" s="32">
        <v>1</v>
      </c>
      <c r="CK17" s="32">
        <v>3229</v>
      </c>
      <c r="CL17" s="32">
        <v>2785</v>
      </c>
      <c r="CM17" s="32">
        <v>0</v>
      </c>
      <c r="CN17" s="32">
        <v>0</v>
      </c>
      <c r="CO17" s="32">
        <v>0</v>
      </c>
      <c r="CP17" s="32">
        <v>0</v>
      </c>
      <c r="CQ17" s="32">
        <v>0</v>
      </c>
      <c r="CR17" s="32">
        <f t="shared" si="0"/>
        <v>42798</v>
      </c>
      <c r="CS17" s="32">
        <f t="shared" si="1"/>
        <v>724856</v>
      </c>
      <c r="CT17" s="32">
        <f t="shared" si="2"/>
        <v>64612</v>
      </c>
      <c r="CU17" s="32">
        <f t="shared" si="3"/>
        <v>832266</v>
      </c>
      <c r="CV17" s="32">
        <f t="shared" si="4"/>
        <v>96459</v>
      </c>
      <c r="CW17" s="54"/>
      <c r="CX17" s="54"/>
      <c r="CY17" s="54"/>
      <c r="CZ17" s="54"/>
      <c r="DA17" s="54"/>
      <c r="DB17" s="54"/>
    </row>
    <row r="18" spans="1:106" ht="24.95" customHeight="1" x14ac:dyDescent="0.2">
      <c r="A18" s="20">
        <v>10</v>
      </c>
      <c r="B18" s="21" t="s">
        <v>36</v>
      </c>
      <c r="C18" s="32">
        <v>2369</v>
      </c>
      <c r="D18" s="32">
        <v>387</v>
      </c>
      <c r="E18" s="32">
        <v>603</v>
      </c>
      <c r="F18" s="32">
        <v>3359</v>
      </c>
      <c r="G18" s="32">
        <v>2516</v>
      </c>
      <c r="H18" s="32">
        <v>4470</v>
      </c>
      <c r="I18" s="32">
        <v>4947</v>
      </c>
      <c r="J18" s="32">
        <v>876</v>
      </c>
      <c r="K18" s="32">
        <v>10293</v>
      </c>
      <c r="L18" s="32">
        <v>601</v>
      </c>
      <c r="M18" s="32">
        <v>13013</v>
      </c>
      <c r="N18" s="32">
        <v>2221</v>
      </c>
      <c r="O18" s="32">
        <v>1914</v>
      </c>
      <c r="P18" s="32">
        <v>17148</v>
      </c>
      <c r="Q18" s="32">
        <v>13542</v>
      </c>
      <c r="R18" s="32">
        <v>24226</v>
      </c>
      <c r="S18" s="32">
        <v>2153</v>
      </c>
      <c r="T18" s="32">
        <v>4463</v>
      </c>
      <c r="U18" s="32">
        <v>30842</v>
      </c>
      <c r="V18" s="32">
        <v>18926</v>
      </c>
      <c r="W18" s="32">
        <v>2045</v>
      </c>
      <c r="X18" s="32">
        <v>3887</v>
      </c>
      <c r="Y18" s="32">
        <v>24858</v>
      </c>
      <c r="Z18" s="32">
        <v>1897</v>
      </c>
      <c r="AA18" s="32">
        <v>2389</v>
      </c>
      <c r="AB18" s="32">
        <v>251</v>
      </c>
      <c r="AC18" s="32">
        <v>4537</v>
      </c>
      <c r="AD18" s="32">
        <v>3609</v>
      </c>
      <c r="AE18" s="32">
        <v>14768</v>
      </c>
      <c r="AF18" s="32">
        <v>710480</v>
      </c>
      <c r="AG18" s="32">
        <v>251</v>
      </c>
      <c r="AH18" s="32">
        <v>725499</v>
      </c>
      <c r="AI18" s="32">
        <v>57900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1</v>
      </c>
      <c r="BA18" s="32">
        <v>0</v>
      </c>
      <c r="BB18" s="32">
        <v>1</v>
      </c>
      <c r="BC18" s="32">
        <v>1</v>
      </c>
      <c r="BD18" s="32">
        <v>0</v>
      </c>
      <c r="BE18" s="32">
        <v>0</v>
      </c>
      <c r="BF18" s="32">
        <v>0</v>
      </c>
      <c r="BG18" s="32">
        <v>0</v>
      </c>
      <c r="BH18" s="32">
        <v>0</v>
      </c>
      <c r="BI18" s="32">
        <v>1040</v>
      </c>
      <c r="BJ18" s="32">
        <v>331</v>
      </c>
      <c r="BK18" s="32">
        <v>2</v>
      </c>
      <c r="BL18" s="32">
        <v>1373</v>
      </c>
      <c r="BM18" s="32">
        <v>1049</v>
      </c>
      <c r="BN18" s="32">
        <v>1723</v>
      </c>
      <c r="BO18" s="32">
        <v>531</v>
      </c>
      <c r="BP18" s="32">
        <v>9</v>
      </c>
      <c r="BQ18" s="32">
        <v>2263</v>
      </c>
      <c r="BR18" s="32">
        <v>2062</v>
      </c>
      <c r="BS18" s="32">
        <v>45</v>
      </c>
      <c r="BT18" s="32">
        <v>26</v>
      </c>
      <c r="BU18" s="32">
        <v>0</v>
      </c>
      <c r="BV18" s="32">
        <v>71</v>
      </c>
      <c r="BW18" s="32">
        <v>59</v>
      </c>
      <c r="BX18" s="32">
        <v>0</v>
      </c>
      <c r="BY18" s="32">
        <v>0</v>
      </c>
      <c r="BZ18" s="32">
        <v>0</v>
      </c>
      <c r="CA18" s="32">
        <v>0</v>
      </c>
      <c r="CB18" s="32">
        <v>0</v>
      </c>
      <c r="CC18" s="32">
        <v>0</v>
      </c>
      <c r="CD18" s="32">
        <v>0</v>
      </c>
      <c r="CE18" s="32">
        <v>0</v>
      </c>
      <c r="CF18" s="32">
        <v>0</v>
      </c>
      <c r="CG18" s="32">
        <v>0</v>
      </c>
      <c r="CH18" s="32">
        <v>426</v>
      </c>
      <c r="CI18" s="32">
        <v>234</v>
      </c>
      <c r="CJ18" s="32">
        <v>0</v>
      </c>
      <c r="CK18" s="32">
        <v>660</v>
      </c>
      <c r="CL18" s="32">
        <v>525</v>
      </c>
      <c r="CM18" s="32">
        <v>0</v>
      </c>
      <c r="CN18" s="32">
        <v>0</v>
      </c>
      <c r="CO18" s="32">
        <v>0</v>
      </c>
      <c r="CP18" s="32">
        <v>0</v>
      </c>
      <c r="CQ18" s="32">
        <v>0</v>
      </c>
      <c r="CR18" s="32">
        <f t="shared" si="0"/>
        <v>63977</v>
      </c>
      <c r="CS18" s="32">
        <f t="shared" si="1"/>
        <v>723700</v>
      </c>
      <c r="CT18" s="32">
        <f t="shared" si="2"/>
        <v>8369</v>
      </c>
      <c r="CU18" s="32">
        <f t="shared" si="3"/>
        <v>796046</v>
      </c>
      <c r="CV18" s="32">
        <f t="shared" si="4"/>
        <v>106722</v>
      </c>
      <c r="CW18" s="54"/>
      <c r="CX18" s="54"/>
      <c r="CY18" s="54"/>
      <c r="CZ18" s="54"/>
      <c r="DA18" s="54"/>
      <c r="DB18" s="54"/>
    </row>
    <row r="19" spans="1:106" ht="24.95" customHeight="1" x14ac:dyDescent="0.2">
      <c r="A19" s="20">
        <v>11</v>
      </c>
      <c r="B19" s="21" t="s">
        <v>37</v>
      </c>
      <c r="C19" s="32">
        <v>2208</v>
      </c>
      <c r="D19" s="32">
        <v>0</v>
      </c>
      <c r="E19" s="32">
        <v>956</v>
      </c>
      <c r="F19" s="32">
        <v>3164</v>
      </c>
      <c r="G19" s="32">
        <v>2486</v>
      </c>
      <c r="H19" s="32">
        <v>77</v>
      </c>
      <c r="I19" s="32">
        <v>672</v>
      </c>
      <c r="J19" s="32">
        <v>156</v>
      </c>
      <c r="K19" s="32">
        <v>905</v>
      </c>
      <c r="L19" s="32">
        <v>173</v>
      </c>
      <c r="M19" s="32">
        <v>5161</v>
      </c>
      <c r="N19" s="32">
        <v>217</v>
      </c>
      <c r="O19" s="32">
        <v>3400</v>
      </c>
      <c r="P19" s="32">
        <v>8778</v>
      </c>
      <c r="Q19" s="32">
        <v>5000</v>
      </c>
      <c r="R19" s="32">
        <v>4239</v>
      </c>
      <c r="S19" s="32">
        <v>38</v>
      </c>
      <c r="T19" s="32">
        <v>3285</v>
      </c>
      <c r="U19" s="32">
        <v>7562</v>
      </c>
      <c r="V19" s="32">
        <v>3526</v>
      </c>
      <c r="W19" s="32">
        <v>35</v>
      </c>
      <c r="X19" s="32">
        <v>216</v>
      </c>
      <c r="Y19" s="32">
        <v>3777</v>
      </c>
      <c r="Z19" s="32">
        <v>687</v>
      </c>
      <c r="AA19" s="32">
        <v>849</v>
      </c>
      <c r="AB19" s="32">
        <v>283</v>
      </c>
      <c r="AC19" s="32">
        <v>1819</v>
      </c>
      <c r="AD19" s="32">
        <v>1596</v>
      </c>
      <c r="AE19" s="32">
        <v>13645</v>
      </c>
      <c r="AF19" s="32">
        <v>709049</v>
      </c>
      <c r="AG19" s="32">
        <v>283</v>
      </c>
      <c r="AH19" s="32">
        <v>722977</v>
      </c>
      <c r="AI19" s="32">
        <v>55990</v>
      </c>
      <c r="AJ19" s="32">
        <v>0</v>
      </c>
      <c r="AK19" s="32">
        <v>0</v>
      </c>
      <c r="AL19" s="32">
        <v>0</v>
      </c>
      <c r="AM19" s="32">
        <v>0</v>
      </c>
      <c r="AN19" s="32">
        <v>0</v>
      </c>
      <c r="AO19" s="32">
        <v>8</v>
      </c>
      <c r="AP19" s="32">
        <v>0</v>
      </c>
      <c r="AQ19" s="32">
        <v>0</v>
      </c>
      <c r="AR19" s="32">
        <v>8</v>
      </c>
      <c r="AS19" s="32">
        <v>7</v>
      </c>
      <c r="AT19" s="32">
        <v>16</v>
      </c>
      <c r="AU19" s="32">
        <v>0</v>
      </c>
      <c r="AV19" s="32">
        <v>0</v>
      </c>
      <c r="AW19" s="32">
        <v>16</v>
      </c>
      <c r="AX19" s="32">
        <v>15</v>
      </c>
      <c r="AY19" s="32">
        <v>0</v>
      </c>
      <c r="AZ19" s="32">
        <v>0</v>
      </c>
      <c r="BA19" s="32">
        <v>0</v>
      </c>
      <c r="BB19" s="32">
        <v>0</v>
      </c>
      <c r="BC19" s="32">
        <v>0</v>
      </c>
      <c r="BD19" s="32">
        <v>0</v>
      </c>
      <c r="BE19" s="32">
        <v>0</v>
      </c>
      <c r="BF19" s="32">
        <v>0</v>
      </c>
      <c r="BG19" s="32">
        <v>0</v>
      </c>
      <c r="BH19" s="32">
        <v>0</v>
      </c>
      <c r="BI19" s="32">
        <v>182</v>
      </c>
      <c r="BJ19" s="32">
        <v>2</v>
      </c>
      <c r="BK19" s="32">
        <v>0</v>
      </c>
      <c r="BL19" s="32">
        <v>184</v>
      </c>
      <c r="BM19" s="32">
        <v>23</v>
      </c>
      <c r="BN19" s="32">
        <v>24857</v>
      </c>
      <c r="BO19" s="32">
        <v>46</v>
      </c>
      <c r="BP19" s="32">
        <v>2</v>
      </c>
      <c r="BQ19" s="32">
        <v>24905</v>
      </c>
      <c r="BR19" s="32">
        <v>2604</v>
      </c>
      <c r="BS19" s="32">
        <v>0</v>
      </c>
      <c r="BT19" s="32">
        <v>0</v>
      </c>
      <c r="BU19" s="32">
        <v>0</v>
      </c>
      <c r="BV19" s="32">
        <v>0</v>
      </c>
      <c r="BW19" s="32">
        <v>0</v>
      </c>
      <c r="BX19" s="32">
        <v>58</v>
      </c>
      <c r="BY19" s="32">
        <v>2</v>
      </c>
      <c r="BZ19" s="32">
        <v>0</v>
      </c>
      <c r="CA19" s="32">
        <v>60</v>
      </c>
      <c r="CB19" s="32">
        <v>45</v>
      </c>
      <c r="CC19" s="32">
        <v>0</v>
      </c>
      <c r="CD19" s="32">
        <v>0</v>
      </c>
      <c r="CE19" s="32">
        <v>0</v>
      </c>
      <c r="CF19" s="32">
        <v>0</v>
      </c>
      <c r="CG19" s="32">
        <v>0</v>
      </c>
      <c r="CH19" s="32">
        <v>24837</v>
      </c>
      <c r="CI19" s="32">
        <v>51</v>
      </c>
      <c r="CJ19" s="32">
        <v>0</v>
      </c>
      <c r="CK19" s="32">
        <v>24888</v>
      </c>
      <c r="CL19" s="32">
        <v>2588</v>
      </c>
      <c r="CM19" s="32">
        <v>0</v>
      </c>
      <c r="CN19" s="32">
        <v>0</v>
      </c>
      <c r="CO19" s="32">
        <v>0</v>
      </c>
      <c r="CP19" s="32">
        <v>0</v>
      </c>
      <c r="CQ19" s="32">
        <v>0</v>
      </c>
      <c r="CR19" s="32">
        <f t="shared" si="0"/>
        <v>75975</v>
      </c>
      <c r="CS19" s="32">
        <f t="shared" si="1"/>
        <v>710926</v>
      </c>
      <c r="CT19" s="32">
        <f t="shared" si="2"/>
        <v>8365</v>
      </c>
      <c r="CU19" s="32">
        <f t="shared" si="3"/>
        <v>795266</v>
      </c>
      <c r="CV19" s="32">
        <f t="shared" si="4"/>
        <v>74304</v>
      </c>
      <c r="CW19" s="54"/>
      <c r="CX19" s="54"/>
      <c r="CY19" s="54"/>
      <c r="CZ19" s="54"/>
      <c r="DA19" s="54"/>
      <c r="DB19" s="54"/>
    </row>
    <row r="20" spans="1:106" ht="24.95" customHeight="1" x14ac:dyDescent="0.2">
      <c r="A20" s="20">
        <v>12</v>
      </c>
      <c r="B20" s="21" t="s">
        <v>38</v>
      </c>
      <c r="C20" s="32">
        <v>0</v>
      </c>
      <c r="D20" s="32">
        <v>0</v>
      </c>
      <c r="E20" s="32">
        <v>0</v>
      </c>
      <c r="F20" s="32">
        <v>0</v>
      </c>
      <c r="G20" s="32">
        <v>0</v>
      </c>
      <c r="H20" s="32">
        <v>104</v>
      </c>
      <c r="I20" s="32">
        <v>283</v>
      </c>
      <c r="J20" s="32">
        <v>207</v>
      </c>
      <c r="K20" s="32">
        <v>594</v>
      </c>
      <c r="L20" s="32">
        <v>79</v>
      </c>
      <c r="M20" s="32">
        <v>69</v>
      </c>
      <c r="N20" s="32">
        <v>50</v>
      </c>
      <c r="O20" s="32">
        <v>1834</v>
      </c>
      <c r="P20" s="32">
        <v>1953</v>
      </c>
      <c r="Q20" s="32">
        <v>1789</v>
      </c>
      <c r="R20" s="32">
        <v>38</v>
      </c>
      <c r="S20" s="32">
        <v>824</v>
      </c>
      <c r="T20" s="32">
        <v>42533</v>
      </c>
      <c r="U20" s="32">
        <v>43395</v>
      </c>
      <c r="V20" s="32">
        <v>38</v>
      </c>
      <c r="W20" s="32">
        <v>822</v>
      </c>
      <c r="X20" s="32">
        <v>39778</v>
      </c>
      <c r="Y20" s="32">
        <v>40638</v>
      </c>
      <c r="Z20" s="32">
        <v>58</v>
      </c>
      <c r="AA20" s="32">
        <v>159</v>
      </c>
      <c r="AB20" s="32">
        <v>2804</v>
      </c>
      <c r="AC20" s="32">
        <v>3021</v>
      </c>
      <c r="AD20" s="32">
        <v>1923</v>
      </c>
      <c r="AE20" s="32">
        <v>12951</v>
      </c>
      <c r="AF20" s="32">
        <v>708299</v>
      </c>
      <c r="AG20" s="32">
        <v>1883</v>
      </c>
      <c r="AH20" s="32">
        <v>723133</v>
      </c>
      <c r="AI20" s="32">
        <v>56256</v>
      </c>
      <c r="AJ20" s="32">
        <v>0</v>
      </c>
      <c r="AK20" s="32">
        <v>0</v>
      </c>
      <c r="AL20" s="32">
        <v>0</v>
      </c>
      <c r="AM20" s="32">
        <v>0</v>
      </c>
      <c r="AN20" s="32">
        <v>0</v>
      </c>
      <c r="AO20" s="32">
        <v>1</v>
      </c>
      <c r="AP20" s="32">
        <v>0</v>
      </c>
      <c r="AQ20" s="32">
        <v>0</v>
      </c>
      <c r="AR20" s="32">
        <v>1</v>
      </c>
      <c r="AS20" s="32">
        <v>1</v>
      </c>
      <c r="AT20" s="32">
        <v>1</v>
      </c>
      <c r="AU20" s="32">
        <v>0</v>
      </c>
      <c r="AV20" s="32">
        <v>0</v>
      </c>
      <c r="AW20" s="32">
        <v>1</v>
      </c>
      <c r="AX20" s="32">
        <v>1</v>
      </c>
      <c r="AY20" s="32">
        <v>0</v>
      </c>
      <c r="AZ20" s="32">
        <v>0</v>
      </c>
      <c r="BA20" s="32">
        <v>0</v>
      </c>
      <c r="BB20" s="32">
        <v>0</v>
      </c>
      <c r="BC20" s="32">
        <v>0</v>
      </c>
      <c r="BD20" s="32">
        <v>0</v>
      </c>
      <c r="BE20" s="32">
        <v>0</v>
      </c>
      <c r="BF20" s="32">
        <v>0</v>
      </c>
      <c r="BG20" s="32">
        <v>0</v>
      </c>
      <c r="BH20" s="32">
        <v>0</v>
      </c>
      <c r="BI20" s="32">
        <v>40</v>
      </c>
      <c r="BJ20" s="32">
        <v>18</v>
      </c>
      <c r="BK20" s="32">
        <v>0</v>
      </c>
      <c r="BL20" s="32">
        <v>58</v>
      </c>
      <c r="BM20" s="32">
        <v>17</v>
      </c>
      <c r="BN20" s="32">
        <v>27</v>
      </c>
      <c r="BO20" s="32">
        <v>11</v>
      </c>
      <c r="BP20" s="32">
        <v>1</v>
      </c>
      <c r="BQ20" s="32">
        <v>39</v>
      </c>
      <c r="BR20" s="32">
        <v>31</v>
      </c>
      <c r="BS20" s="32">
        <v>0</v>
      </c>
      <c r="BT20" s="32">
        <v>0</v>
      </c>
      <c r="BU20" s="32">
        <v>0</v>
      </c>
      <c r="BV20" s="32">
        <v>0</v>
      </c>
      <c r="BW20" s="32">
        <v>0</v>
      </c>
      <c r="BX20" s="32">
        <v>70</v>
      </c>
      <c r="BY20" s="32">
        <v>0</v>
      </c>
      <c r="BZ20" s="32">
        <v>0</v>
      </c>
      <c r="CA20" s="32">
        <v>70</v>
      </c>
      <c r="CB20" s="32">
        <v>52</v>
      </c>
      <c r="CC20" s="32">
        <v>0</v>
      </c>
      <c r="CD20" s="32">
        <v>0</v>
      </c>
      <c r="CE20" s="32">
        <v>0</v>
      </c>
      <c r="CF20" s="32">
        <v>0</v>
      </c>
      <c r="CG20" s="32">
        <v>0</v>
      </c>
      <c r="CH20" s="32">
        <v>2</v>
      </c>
      <c r="CI20" s="32">
        <v>0</v>
      </c>
      <c r="CJ20" s="32">
        <v>0</v>
      </c>
      <c r="CK20" s="32">
        <v>2</v>
      </c>
      <c r="CL20" s="32">
        <v>2</v>
      </c>
      <c r="CM20" s="32">
        <v>0</v>
      </c>
      <c r="CN20" s="32">
        <v>0</v>
      </c>
      <c r="CO20" s="32">
        <v>0</v>
      </c>
      <c r="CP20" s="32">
        <v>0</v>
      </c>
      <c r="CQ20" s="32">
        <v>0</v>
      </c>
      <c r="CR20" s="32">
        <f t="shared" si="0"/>
        <v>13361</v>
      </c>
      <c r="CS20" s="32">
        <f t="shared" si="1"/>
        <v>709644</v>
      </c>
      <c r="CT20" s="32">
        <f t="shared" si="2"/>
        <v>49262</v>
      </c>
      <c r="CU20" s="32">
        <f t="shared" si="3"/>
        <v>772267</v>
      </c>
      <c r="CV20" s="32">
        <f t="shared" si="4"/>
        <v>100789</v>
      </c>
      <c r="CW20" s="54"/>
      <c r="CX20" s="54"/>
      <c r="CY20" s="54"/>
      <c r="CZ20" s="54"/>
      <c r="DA20" s="54"/>
      <c r="DB20" s="54"/>
    </row>
    <row r="21" spans="1:106" ht="24.95" customHeight="1" x14ac:dyDescent="0.2">
      <c r="A21" s="20">
        <v>13</v>
      </c>
      <c r="B21" s="21" t="s">
        <v>39</v>
      </c>
      <c r="C21" s="32">
        <v>2588</v>
      </c>
      <c r="D21" s="32">
        <v>79</v>
      </c>
      <c r="E21" s="32">
        <v>1805</v>
      </c>
      <c r="F21" s="32">
        <v>4472</v>
      </c>
      <c r="G21" s="32">
        <v>3933</v>
      </c>
      <c r="H21" s="32">
        <v>104</v>
      </c>
      <c r="I21" s="32">
        <v>531</v>
      </c>
      <c r="J21" s="32">
        <v>25</v>
      </c>
      <c r="K21" s="32">
        <v>660</v>
      </c>
      <c r="L21" s="32">
        <v>73</v>
      </c>
      <c r="M21" s="32">
        <v>7999</v>
      </c>
      <c r="N21" s="32">
        <v>472</v>
      </c>
      <c r="O21" s="32">
        <v>1672</v>
      </c>
      <c r="P21" s="32">
        <v>10143</v>
      </c>
      <c r="Q21" s="32">
        <v>8597</v>
      </c>
      <c r="R21" s="32">
        <v>13041</v>
      </c>
      <c r="S21" s="32">
        <v>355</v>
      </c>
      <c r="T21" s="32">
        <v>3551</v>
      </c>
      <c r="U21" s="32">
        <v>16947</v>
      </c>
      <c r="V21" s="32">
        <v>10969</v>
      </c>
      <c r="W21" s="32">
        <v>317</v>
      </c>
      <c r="X21" s="32">
        <v>3268</v>
      </c>
      <c r="Y21" s="32">
        <v>14554</v>
      </c>
      <c r="Z21" s="32">
        <v>1457</v>
      </c>
      <c r="AA21" s="32">
        <v>589</v>
      </c>
      <c r="AB21" s="32">
        <v>1239</v>
      </c>
      <c r="AC21" s="32">
        <v>3285</v>
      </c>
      <c r="AD21" s="32">
        <v>3077</v>
      </c>
      <c r="AE21" s="32">
        <v>14962</v>
      </c>
      <c r="AF21" s="32">
        <v>708731</v>
      </c>
      <c r="AG21" s="32">
        <v>1239</v>
      </c>
      <c r="AH21" s="32">
        <v>724932</v>
      </c>
      <c r="AI21" s="32">
        <v>58029</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87</v>
      </c>
      <c r="BJ21" s="32">
        <v>2</v>
      </c>
      <c r="BK21" s="32">
        <v>0</v>
      </c>
      <c r="BL21" s="32">
        <v>89</v>
      </c>
      <c r="BM21" s="32">
        <v>3</v>
      </c>
      <c r="BN21" s="32">
        <v>134</v>
      </c>
      <c r="BO21" s="32">
        <v>0</v>
      </c>
      <c r="BP21" s="32">
        <v>2</v>
      </c>
      <c r="BQ21" s="32">
        <v>136</v>
      </c>
      <c r="BR21" s="32">
        <v>134</v>
      </c>
      <c r="BS21" s="32">
        <v>26</v>
      </c>
      <c r="BT21" s="32">
        <v>0</v>
      </c>
      <c r="BU21" s="32">
        <v>0</v>
      </c>
      <c r="BV21" s="32">
        <v>26</v>
      </c>
      <c r="BW21" s="32">
        <v>26</v>
      </c>
      <c r="BX21" s="32">
        <v>9</v>
      </c>
      <c r="BY21" s="32">
        <v>0</v>
      </c>
      <c r="BZ21" s="32">
        <v>2</v>
      </c>
      <c r="CA21" s="32">
        <v>11</v>
      </c>
      <c r="CB21" s="32">
        <v>5</v>
      </c>
      <c r="CC21" s="32">
        <v>0</v>
      </c>
      <c r="CD21" s="32">
        <v>0</v>
      </c>
      <c r="CE21" s="32">
        <v>0</v>
      </c>
      <c r="CF21" s="32">
        <v>0</v>
      </c>
      <c r="CG21" s="32">
        <v>0</v>
      </c>
      <c r="CH21" s="32">
        <v>16</v>
      </c>
      <c r="CI21" s="32">
        <v>0</v>
      </c>
      <c r="CJ21" s="32">
        <v>1</v>
      </c>
      <c r="CK21" s="32">
        <v>17</v>
      </c>
      <c r="CL21" s="32">
        <v>17</v>
      </c>
      <c r="CM21" s="32">
        <v>0</v>
      </c>
      <c r="CN21" s="32">
        <v>0</v>
      </c>
      <c r="CO21" s="32">
        <v>0</v>
      </c>
      <c r="CP21" s="32">
        <v>0</v>
      </c>
      <c r="CQ21" s="32">
        <v>0</v>
      </c>
      <c r="CR21" s="32">
        <f t="shared" si="0"/>
        <v>40423</v>
      </c>
      <c r="CS21" s="32">
        <f t="shared" si="1"/>
        <v>710759</v>
      </c>
      <c r="CT21" s="32">
        <f t="shared" si="2"/>
        <v>9536</v>
      </c>
      <c r="CU21" s="32">
        <f t="shared" si="3"/>
        <v>760718</v>
      </c>
      <c r="CV21" s="32">
        <f t="shared" si="4"/>
        <v>88448</v>
      </c>
      <c r="CW21" s="54"/>
      <c r="CX21" s="54"/>
      <c r="CY21" s="54"/>
      <c r="CZ21" s="54"/>
      <c r="DA21" s="54"/>
      <c r="DB21" s="54"/>
    </row>
    <row r="22" spans="1:106" ht="24.95" customHeight="1" x14ac:dyDescent="0.2">
      <c r="A22" s="20">
        <v>14</v>
      </c>
      <c r="B22" s="21" t="s">
        <v>40</v>
      </c>
      <c r="C22" s="32">
        <v>0</v>
      </c>
      <c r="D22" s="32">
        <v>2529</v>
      </c>
      <c r="E22" s="32">
        <v>0</v>
      </c>
      <c r="F22" s="32">
        <v>2529</v>
      </c>
      <c r="G22" s="32">
        <v>106</v>
      </c>
      <c r="H22" s="32">
        <v>0</v>
      </c>
      <c r="I22" s="32">
        <v>0</v>
      </c>
      <c r="J22" s="32">
        <v>0</v>
      </c>
      <c r="K22" s="32">
        <v>0</v>
      </c>
      <c r="L22" s="32">
        <v>0</v>
      </c>
      <c r="M22" s="32">
        <v>1994</v>
      </c>
      <c r="N22" s="32">
        <v>0</v>
      </c>
      <c r="O22" s="32">
        <v>10</v>
      </c>
      <c r="P22" s="32">
        <v>2004</v>
      </c>
      <c r="Q22" s="32">
        <v>782</v>
      </c>
      <c r="R22" s="32">
        <v>0</v>
      </c>
      <c r="S22" s="32">
        <v>0</v>
      </c>
      <c r="T22" s="32">
        <v>0</v>
      </c>
      <c r="U22" s="32">
        <v>0</v>
      </c>
      <c r="V22" s="32">
        <v>0</v>
      </c>
      <c r="W22" s="32">
        <v>0</v>
      </c>
      <c r="X22" s="32">
        <v>0</v>
      </c>
      <c r="Y22" s="32">
        <v>0</v>
      </c>
      <c r="Z22" s="32">
        <v>5952</v>
      </c>
      <c r="AA22" s="32">
        <v>0</v>
      </c>
      <c r="AB22" s="32">
        <v>271</v>
      </c>
      <c r="AC22" s="32">
        <v>6223</v>
      </c>
      <c r="AD22" s="32">
        <v>4100</v>
      </c>
      <c r="AE22" s="32">
        <v>15382</v>
      </c>
      <c r="AF22" s="32">
        <v>710617</v>
      </c>
      <c r="AG22" s="32">
        <v>12</v>
      </c>
      <c r="AH22" s="32">
        <v>726011</v>
      </c>
      <c r="AI22" s="32">
        <v>57890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237</v>
      </c>
      <c r="BP22" s="32">
        <v>0</v>
      </c>
      <c r="BQ22" s="32">
        <v>237</v>
      </c>
      <c r="BR22" s="32">
        <v>11</v>
      </c>
      <c r="BS22" s="32">
        <v>0</v>
      </c>
      <c r="BT22" s="32">
        <v>0</v>
      </c>
      <c r="BU22" s="32">
        <v>0</v>
      </c>
      <c r="BV22" s="32">
        <v>0</v>
      </c>
      <c r="BW22" s="32">
        <v>0</v>
      </c>
      <c r="BX22" s="32">
        <v>0</v>
      </c>
      <c r="BY22" s="32">
        <v>0</v>
      </c>
      <c r="BZ22" s="32">
        <v>0</v>
      </c>
      <c r="CA22" s="32">
        <v>0</v>
      </c>
      <c r="CB22" s="32">
        <v>0</v>
      </c>
      <c r="CC22" s="32">
        <v>0</v>
      </c>
      <c r="CD22" s="32">
        <v>852</v>
      </c>
      <c r="CE22" s="32">
        <v>0</v>
      </c>
      <c r="CF22" s="32">
        <v>852</v>
      </c>
      <c r="CG22" s="32">
        <v>53</v>
      </c>
      <c r="CH22" s="32">
        <v>0</v>
      </c>
      <c r="CI22" s="32">
        <v>0</v>
      </c>
      <c r="CJ22" s="32">
        <v>0</v>
      </c>
      <c r="CK22" s="32">
        <v>0</v>
      </c>
      <c r="CL22" s="32">
        <v>0</v>
      </c>
      <c r="CM22" s="32">
        <v>0</v>
      </c>
      <c r="CN22" s="32">
        <v>0</v>
      </c>
      <c r="CO22" s="32">
        <v>0</v>
      </c>
      <c r="CP22" s="32">
        <v>0</v>
      </c>
      <c r="CQ22" s="32">
        <v>0</v>
      </c>
      <c r="CR22" s="32">
        <f t="shared" si="0"/>
        <v>23328</v>
      </c>
      <c r="CS22" s="32">
        <f t="shared" si="1"/>
        <v>714235</v>
      </c>
      <c r="CT22" s="32">
        <f t="shared" si="2"/>
        <v>293</v>
      </c>
      <c r="CU22" s="32">
        <f t="shared" si="3"/>
        <v>737856</v>
      </c>
      <c r="CV22" s="32">
        <f t="shared" si="4"/>
        <v>62942</v>
      </c>
      <c r="CW22" s="54"/>
      <c r="CX22" s="54"/>
      <c r="CY22" s="54"/>
      <c r="CZ22" s="54"/>
      <c r="DA22" s="54"/>
      <c r="DB22" s="54"/>
    </row>
    <row r="23" spans="1:106" ht="24.95" customHeight="1" x14ac:dyDescent="0.2">
      <c r="A23" s="20">
        <v>15</v>
      </c>
      <c r="B23" s="30" t="s">
        <v>41</v>
      </c>
      <c r="C23" s="32">
        <v>0</v>
      </c>
      <c r="D23" s="32">
        <v>0</v>
      </c>
      <c r="E23" s="32">
        <v>0</v>
      </c>
      <c r="F23" s="32">
        <v>0</v>
      </c>
      <c r="G23" s="32">
        <v>0</v>
      </c>
      <c r="H23" s="32">
        <v>0</v>
      </c>
      <c r="I23" s="32">
        <v>251</v>
      </c>
      <c r="J23" s="32">
        <v>0</v>
      </c>
      <c r="K23" s="32">
        <v>251</v>
      </c>
      <c r="L23" s="32">
        <v>7</v>
      </c>
      <c r="M23" s="32">
        <v>0</v>
      </c>
      <c r="N23" s="32">
        <v>1</v>
      </c>
      <c r="O23" s="32">
        <v>0</v>
      </c>
      <c r="P23" s="32">
        <v>1</v>
      </c>
      <c r="Q23" s="32">
        <v>1</v>
      </c>
      <c r="R23" s="32">
        <v>0</v>
      </c>
      <c r="S23" s="32">
        <v>0</v>
      </c>
      <c r="T23" s="32">
        <v>0</v>
      </c>
      <c r="U23" s="32">
        <v>0</v>
      </c>
      <c r="V23" s="32">
        <v>0</v>
      </c>
      <c r="W23" s="32">
        <v>0</v>
      </c>
      <c r="X23" s="32">
        <v>0</v>
      </c>
      <c r="Y23" s="32">
        <v>0</v>
      </c>
      <c r="Z23" s="32">
        <v>236</v>
      </c>
      <c r="AA23" s="32">
        <v>28</v>
      </c>
      <c r="AB23" s="32">
        <v>0</v>
      </c>
      <c r="AC23" s="32">
        <v>264</v>
      </c>
      <c r="AD23" s="32">
        <v>157</v>
      </c>
      <c r="AE23" s="32">
        <v>12935</v>
      </c>
      <c r="AF23" s="32">
        <v>708171</v>
      </c>
      <c r="AG23" s="32">
        <v>0</v>
      </c>
      <c r="AH23" s="32">
        <v>721106</v>
      </c>
      <c r="AI23" s="32">
        <v>54403</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1</v>
      </c>
      <c r="BQ23" s="32">
        <v>1</v>
      </c>
      <c r="BR23" s="32">
        <v>1</v>
      </c>
      <c r="BS23" s="32">
        <v>0</v>
      </c>
      <c r="BT23" s="32">
        <v>0</v>
      </c>
      <c r="BU23" s="32">
        <v>0</v>
      </c>
      <c r="BV23" s="32">
        <v>0</v>
      </c>
      <c r="BW23" s="32">
        <v>0</v>
      </c>
      <c r="BX23" s="32">
        <v>1245</v>
      </c>
      <c r="BY23" s="32">
        <v>0</v>
      </c>
      <c r="BZ23" s="32">
        <v>3</v>
      </c>
      <c r="CA23" s="32">
        <v>1248</v>
      </c>
      <c r="CB23" s="32">
        <v>189</v>
      </c>
      <c r="CC23" s="32">
        <v>0</v>
      </c>
      <c r="CD23" s="32">
        <v>0</v>
      </c>
      <c r="CE23" s="32">
        <v>0</v>
      </c>
      <c r="CF23" s="32">
        <v>0</v>
      </c>
      <c r="CG23" s="32">
        <v>0</v>
      </c>
      <c r="CH23" s="32">
        <v>2</v>
      </c>
      <c r="CI23" s="32">
        <v>0</v>
      </c>
      <c r="CJ23" s="32">
        <v>0</v>
      </c>
      <c r="CK23" s="32">
        <v>2</v>
      </c>
      <c r="CL23" s="32">
        <v>2</v>
      </c>
      <c r="CM23" s="32">
        <v>0</v>
      </c>
      <c r="CN23" s="32">
        <v>0</v>
      </c>
      <c r="CO23" s="32">
        <v>0</v>
      </c>
      <c r="CP23" s="32">
        <v>0</v>
      </c>
      <c r="CQ23" s="32">
        <v>0</v>
      </c>
      <c r="CR23" s="32">
        <f t="shared" si="0"/>
        <v>14418</v>
      </c>
      <c r="CS23" s="32">
        <f t="shared" si="1"/>
        <v>708451</v>
      </c>
      <c r="CT23" s="32">
        <f t="shared" si="2"/>
        <v>4</v>
      </c>
      <c r="CU23" s="32">
        <f t="shared" si="3"/>
        <v>722873</v>
      </c>
      <c r="CV23" s="32">
        <f t="shared" si="4"/>
        <v>54760</v>
      </c>
      <c r="CW23" s="54"/>
      <c r="CX23" s="54"/>
      <c r="CY23" s="54"/>
      <c r="CZ23" s="54"/>
      <c r="DA23" s="54"/>
      <c r="DB23" s="54"/>
    </row>
    <row r="24" spans="1:106" ht="24.95" customHeight="1" x14ac:dyDescent="0.2">
      <c r="A24" s="20">
        <v>16</v>
      </c>
      <c r="B24" s="30" t="s">
        <v>42</v>
      </c>
      <c r="C24" s="32">
        <v>1</v>
      </c>
      <c r="D24" s="32">
        <v>0</v>
      </c>
      <c r="E24" s="32">
        <v>0</v>
      </c>
      <c r="F24" s="32">
        <v>1</v>
      </c>
      <c r="G24" s="32">
        <v>1</v>
      </c>
      <c r="H24" s="32">
        <v>0</v>
      </c>
      <c r="I24" s="32">
        <v>0</v>
      </c>
      <c r="J24" s="32">
        <v>0</v>
      </c>
      <c r="K24" s="32">
        <v>0</v>
      </c>
      <c r="L24" s="32">
        <v>0</v>
      </c>
      <c r="M24" s="32">
        <v>16</v>
      </c>
      <c r="N24" s="32">
        <v>49</v>
      </c>
      <c r="O24" s="32">
        <v>0</v>
      </c>
      <c r="P24" s="32">
        <v>65</v>
      </c>
      <c r="Q24" s="32">
        <v>65</v>
      </c>
      <c r="R24" s="32">
        <v>0</v>
      </c>
      <c r="S24" s="32">
        <v>0</v>
      </c>
      <c r="T24" s="32">
        <v>0</v>
      </c>
      <c r="U24" s="32">
        <v>0</v>
      </c>
      <c r="V24" s="32">
        <v>0</v>
      </c>
      <c r="W24" s="32">
        <v>0</v>
      </c>
      <c r="X24" s="32">
        <v>0</v>
      </c>
      <c r="Y24" s="32">
        <v>0</v>
      </c>
      <c r="Z24" s="32">
        <v>447</v>
      </c>
      <c r="AA24" s="32">
        <v>113</v>
      </c>
      <c r="AB24" s="32">
        <v>0</v>
      </c>
      <c r="AC24" s="32">
        <v>560</v>
      </c>
      <c r="AD24" s="32">
        <v>528</v>
      </c>
      <c r="AE24" s="32">
        <v>11735</v>
      </c>
      <c r="AF24" s="32">
        <v>637753</v>
      </c>
      <c r="AG24" s="32">
        <v>0</v>
      </c>
      <c r="AH24" s="32">
        <v>649488</v>
      </c>
      <c r="AI24" s="32">
        <v>54479</v>
      </c>
      <c r="AJ24" s="32">
        <v>0</v>
      </c>
      <c r="AK24" s="32">
        <v>0</v>
      </c>
      <c r="AL24" s="32">
        <v>0</v>
      </c>
      <c r="AM24" s="32">
        <v>0</v>
      </c>
      <c r="AN24" s="32">
        <v>0</v>
      </c>
      <c r="AO24" s="32">
        <v>5</v>
      </c>
      <c r="AP24" s="32">
        <v>0</v>
      </c>
      <c r="AQ24" s="32">
        <v>0</v>
      </c>
      <c r="AR24" s="32">
        <v>5</v>
      </c>
      <c r="AS24" s="32">
        <v>5</v>
      </c>
      <c r="AT24" s="32">
        <v>5</v>
      </c>
      <c r="AU24" s="32">
        <v>0</v>
      </c>
      <c r="AV24" s="32">
        <v>0</v>
      </c>
      <c r="AW24" s="32">
        <v>5</v>
      </c>
      <c r="AX24" s="32">
        <v>5</v>
      </c>
      <c r="AY24" s="32">
        <v>0</v>
      </c>
      <c r="AZ24" s="32">
        <v>0</v>
      </c>
      <c r="BA24" s="32">
        <v>0</v>
      </c>
      <c r="BB24" s="32">
        <v>0</v>
      </c>
      <c r="BC24" s="32">
        <v>0</v>
      </c>
      <c r="BD24" s="32">
        <v>0</v>
      </c>
      <c r="BE24" s="32">
        <v>0</v>
      </c>
      <c r="BF24" s="32">
        <v>0</v>
      </c>
      <c r="BG24" s="32">
        <v>0</v>
      </c>
      <c r="BH24" s="32">
        <v>0</v>
      </c>
      <c r="BI24" s="32">
        <v>0</v>
      </c>
      <c r="BJ24" s="32">
        <v>1</v>
      </c>
      <c r="BK24" s="32">
        <v>0</v>
      </c>
      <c r="BL24" s="32">
        <v>1</v>
      </c>
      <c r="BM24" s="32">
        <v>1</v>
      </c>
      <c r="BN24" s="32">
        <v>11</v>
      </c>
      <c r="BO24" s="32">
        <v>3</v>
      </c>
      <c r="BP24" s="32">
        <v>0</v>
      </c>
      <c r="BQ24" s="32">
        <v>14</v>
      </c>
      <c r="BR24" s="32">
        <v>14</v>
      </c>
      <c r="BS24" s="32">
        <v>4</v>
      </c>
      <c r="BT24" s="32">
        <v>0</v>
      </c>
      <c r="BU24" s="32">
        <v>0</v>
      </c>
      <c r="BV24" s="32">
        <v>4</v>
      </c>
      <c r="BW24" s="32">
        <v>4</v>
      </c>
      <c r="BX24" s="32">
        <v>0</v>
      </c>
      <c r="BY24" s="32">
        <v>0</v>
      </c>
      <c r="BZ24" s="32">
        <v>0</v>
      </c>
      <c r="CA24" s="32">
        <v>0</v>
      </c>
      <c r="CB24" s="32">
        <v>0</v>
      </c>
      <c r="CC24" s="32">
        <v>0</v>
      </c>
      <c r="CD24" s="32">
        <v>0</v>
      </c>
      <c r="CE24" s="32">
        <v>0</v>
      </c>
      <c r="CF24" s="32">
        <v>0</v>
      </c>
      <c r="CG24" s="32">
        <v>0</v>
      </c>
      <c r="CH24" s="32">
        <v>8</v>
      </c>
      <c r="CI24" s="32">
        <v>2</v>
      </c>
      <c r="CJ24" s="32">
        <v>0</v>
      </c>
      <c r="CK24" s="32">
        <v>10</v>
      </c>
      <c r="CL24" s="32">
        <v>10</v>
      </c>
      <c r="CM24" s="32">
        <v>0</v>
      </c>
      <c r="CN24" s="32">
        <v>0</v>
      </c>
      <c r="CO24" s="32">
        <v>0</v>
      </c>
      <c r="CP24" s="32">
        <v>0</v>
      </c>
      <c r="CQ24" s="32">
        <v>0</v>
      </c>
      <c r="CR24" s="32">
        <f t="shared" si="0"/>
        <v>12232</v>
      </c>
      <c r="CS24" s="32">
        <f t="shared" si="1"/>
        <v>637921</v>
      </c>
      <c r="CT24" s="32">
        <f t="shared" si="2"/>
        <v>0</v>
      </c>
      <c r="CU24" s="32">
        <f t="shared" si="3"/>
        <v>650153</v>
      </c>
      <c r="CV24" s="32">
        <f t="shared" si="4"/>
        <v>55112</v>
      </c>
      <c r="CW24" s="54"/>
      <c r="CX24" s="54"/>
      <c r="CY24" s="54"/>
      <c r="CZ24" s="54"/>
      <c r="DA24" s="54"/>
      <c r="DB24" s="54"/>
    </row>
    <row r="25" spans="1:106" ht="24.95" customHeight="1" x14ac:dyDescent="0.2">
      <c r="A25" s="20">
        <v>17</v>
      </c>
      <c r="B25" s="30" t="s">
        <v>43</v>
      </c>
      <c r="C25" s="32">
        <v>199</v>
      </c>
      <c r="D25" s="32">
        <v>1</v>
      </c>
      <c r="E25" s="32">
        <v>0</v>
      </c>
      <c r="F25" s="32">
        <v>200</v>
      </c>
      <c r="G25" s="32">
        <v>124</v>
      </c>
      <c r="H25" s="32">
        <v>288</v>
      </c>
      <c r="I25" s="32">
        <v>56</v>
      </c>
      <c r="J25" s="32">
        <v>0</v>
      </c>
      <c r="K25" s="32">
        <v>344</v>
      </c>
      <c r="L25" s="32">
        <v>93</v>
      </c>
      <c r="M25" s="32">
        <v>258</v>
      </c>
      <c r="N25" s="32">
        <v>3</v>
      </c>
      <c r="O25" s="32">
        <v>0</v>
      </c>
      <c r="P25" s="32">
        <v>261</v>
      </c>
      <c r="Q25" s="32">
        <v>162</v>
      </c>
      <c r="R25" s="32">
        <v>2929</v>
      </c>
      <c r="S25" s="32">
        <v>1195</v>
      </c>
      <c r="T25" s="32">
        <v>0</v>
      </c>
      <c r="U25" s="32">
        <v>4124</v>
      </c>
      <c r="V25" s="32">
        <v>2591</v>
      </c>
      <c r="W25" s="32">
        <v>1142</v>
      </c>
      <c r="X25" s="32">
        <v>0</v>
      </c>
      <c r="Y25" s="32">
        <v>3733</v>
      </c>
      <c r="Z25" s="32">
        <v>160</v>
      </c>
      <c r="AA25" s="32">
        <v>20</v>
      </c>
      <c r="AB25" s="32">
        <v>0</v>
      </c>
      <c r="AC25" s="32">
        <v>180</v>
      </c>
      <c r="AD25" s="32">
        <v>179</v>
      </c>
      <c r="AE25" s="32">
        <v>7243</v>
      </c>
      <c r="AF25" s="32">
        <v>168187</v>
      </c>
      <c r="AG25" s="32">
        <v>0</v>
      </c>
      <c r="AH25" s="32">
        <v>175430</v>
      </c>
      <c r="AI25" s="32">
        <v>6555</v>
      </c>
      <c r="AJ25" s="32">
        <v>0</v>
      </c>
      <c r="AK25" s="32">
        <v>0</v>
      </c>
      <c r="AL25" s="32">
        <v>0</v>
      </c>
      <c r="AM25" s="32">
        <v>0</v>
      </c>
      <c r="AN25" s="32">
        <v>0</v>
      </c>
      <c r="AO25" s="32">
        <v>15</v>
      </c>
      <c r="AP25" s="32">
        <v>0</v>
      </c>
      <c r="AQ25" s="32">
        <v>0</v>
      </c>
      <c r="AR25" s="32">
        <v>15</v>
      </c>
      <c r="AS25" s="32">
        <v>12</v>
      </c>
      <c r="AT25" s="32">
        <v>24</v>
      </c>
      <c r="AU25" s="32">
        <v>0</v>
      </c>
      <c r="AV25" s="32">
        <v>0</v>
      </c>
      <c r="AW25" s="32">
        <v>24</v>
      </c>
      <c r="AX25" s="32">
        <v>16</v>
      </c>
      <c r="AY25" s="32">
        <v>0</v>
      </c>
      <c r="AZ25" s="32">
        <v>0</v>
      </c>
      <c r="BA25" s="32">
        <v>0</v>
      </c>
      <c r="BB25" s="32">
        <v>0</v>
      </c>
      <c r="BC25" s="32">
        <v>0</v>
      </c>
      <c r="BD25" s="32">
        <v>0</v>
      </c>
      <c r="BE25" s="32">
        <v>0</v>
      </c>
      <c r="BF25" s="32">
        <v>0</v>
      </c>
      <c r="BG25" s="32">
        <v>0</v>
      </c>
      <c r="BH25" s="32">
        <v>0</v>
      </c>
      <c r="BI25" s="32">
        <v>659</v>
      </c>
      <c r="BJ25" s="32">
        <v>0</v>
      </c>
      <c r="BK25" s="32">
        <v>4</v>
      </c>
      <c r="BL25" s="32">
        <v>663</v>
      </c>
      <c r="BM25" s="32">
        <v>114</v>
      </c>
      <c r="BN25" s="32">
        <v>85</v>
      </c>
      <c r="BO25" s="32">
        <v>2</v>
      </c>
      <c r="BP25" s="32">
        <v>2</v>
      </c>
      <c r="BQ25" s="32">
        <v>89</v>
      </c>
      <c r="BR25" s="32">
        <v>90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10</v>
      </c>
      <c r="CI25" s="32">
        <v>2</v>
      </c>
      <c r="CJ25" s="32">
        <v>1</v>
      </c>
      <c r="CK25" s="32">
        <v>13</v>
      </c>
      <c r="CL25" s="32">
        <v>6</v>
      </c>
      <c r="CM25" s="32">
        <v>0</v>
      </c>
      <c r="CN25" s="32">
        <v>0</v>
      </c>
      <c r="CO25" s="32">
        <v>0</v>
      </c>
      <c r="CP25" s="32">
        <v>0</v>
      </c>
      <c r="CQ25" s="32">
        <v>0</v>
      </c>
      <c r="CR25" s="32">
        <f t="shared" si="0"/>
        <v>11870</v>
      </c>
      <c r="CS25" s="32">
        <f t="shared" si="1"/>
        <v>169466</v>
      </c>
      <c r="CT25" s="32">
        <f t="shared" si="2"/>
        <v>7</v>
      </c>
      <c r="CU25" s="32">
        <f t="shared" si="3"/>
        <v>181343</v>
      </c>
      <c r="CV25" s="32">
        <f t="shared" si="4"/>
        <v>11084</v>
      </c>
      <c r="CW25" s="54"/>
      <c r="CX25" s="54"/>
      <c r="CY25" s="54"/>
      <c r="CZ25" s="54"/>
      <c r="DA25" s="54"/>
      <c r="DB25" s="54"/>
    </row>
    <row r="26" spans="1:106" x14ac:dyDescent="0.2">
      <c r="A26" s="22"/>
      <c r="B26" s="23" t="s">
        <v>22</v>
      </c>
      <c r="C26" s="35">
        <f t="shared" ref="C26:AG26" si="5">SUM(C9:C25)</f>
        <v>144092</v>
      </c>
      <c r="D26" s="35">
        <f t="shared" si="5"/>
        <v>882058</v>
      </c>
      <c r="E26" s="35">
        <f t="shared" si="5"/>
        <v>191829</v>
      </c>
      <c r="F26" s="35">
        <f t="shared" si="5"/>
        <v>1217979</v>
      </c>
      <c r="G26" s="35">
        <f t="shared" si="5"/>
        <v>1002650</v>
      </c>
      <c r="H26" s="35">
        <f t="shared" si="5"/>
        <v>153237</v>
      </c>
      <c r="I26" s="35">
        <f t="shared" si="5"/>
        <v>315400</v>
      </c>
      <c r="J26" s="35">
        <f t="shared" si="5"/>
        <v>78991</v>
      </c>
      <c r="K26" s="35">
        <f t="shared" si="5"/>
        <v>547628</v>
      </c>
      <c r="L26" s="35">
        <f t="shared" si="5"/>
        <v>133400</v>
      </c>
      <c r="M26" s="35">
        <f t="shared" si="5"/>
        <v>208573</v>
      </c>
      <c r="N26" s="35">
        <f t="shared" si="5"/>
        <v>34871</v>
      </c>
      <c r="O26" s="35">
        <f t="shared" si="5"/>
        <v>27450</v>
      </c>
      <c r="P26" s="35">
        <f t="shared" si="5"/>
        <v>270894</v>
      </c>
      <c r="Q26" s="35">
        <f t="shared" si="5"/>
        <v>194407</v>
      </c>
      <c r="R26" s="35">
        <f t="shared" si="5"/>
        <v>399089</v>
      </c>
      <c r="S26" s="35">
        <f t="shared" si="5"/>
        <v>35698</v>
      </c>
      <c r="T26" s="35">
        <f t="shared" si="5"/>
        <v>318950</v>
      </c>
      <c r="U26" s="35">
        <f t="shared" si="5"/>
        <v>753737</v>
      </c>
      <c r="V26" s="35">
        <f t="shared" si="5"/>
        <v>291220</v>
      </c>
      <c r="W26" s="35">
        <f t="shared" si="5"/>
        <v>31042</v>
      </c>
      <c r="X26" s="35">
        <f t="shared" si="5"/>
        <v>227496</v>
      </c>
      <c r="Y26" s="35">
        <f t="shared" si="5"/>
        <v>549758</v>
      </c>
      <c r="Z26" s="35">
        <f t="shared" si="5"/>
        <v>38273</v>
      </c>
      <c r="AA26" s="35">
        <f t="shared" si="5"/>
        <v>49541</v>
      </c>
      <c r="AB26" s="35">
        <f t="shared" si="5"/>
        <v>28654</v>
      </c>
      <c r="AC26" s="35">
        <f t="shared" si="5"/>
        <v>116468</v>
      </c>
      <c r="AD26" s="35">
        <f t="shared" si="5"/>
        <v>75863</v>
      </c>
      <c r="AE26" s="35">
        <f>SUM(AE9:AE25)-12893*14-7111-11710</f>
        <v>48384</v>
      </c>
      <c r="AF26" s="35">
        <f>SUM(AF9:AF25)-708143*14-168167-637636</f>
        <v>768858</v>
      </c>
      <c r="AG26" s="35">
        <f t="shared" si="5"/>
        <v>17713</v>
      </c>
      <c r="AH26" s="35">
        <f>SUM(AH9:AH25)-721036*14-175278-649346</f>
        <v>834955</v>
      </c>
      <c r="AI26" s="35">
        <f>SUM(AI9:AI25)-54339*14-6404-54339</f>
        <v>138090</v>
      </c>
      <c r="AJ26" s="35">
        <f t="shared" ref="AJ26:BN26" si="6">SUM(AJ9:AJ25)</f>
        <v>2</v>
      </c>
      <c r="AK26" s="35">
        <f t="shared" si="6"/>
        <v>0</v>
      </c>
      <c r="AL26" s="35">
        <f t="shared" si="6"/>
        <v>0</v>
      </c>
      <c r="AM26" s="35">
        <f t="shared" si="6"/>
        <v>2</v>
      </c>
      <c r="AN26" s="35">
        <f t="shared" si="6"/>
        <v>2</v>
      </c>
      <c r="AO26" s="35">
        <f t="shared" si="6"/>
        <v>53</v>
      </c>
      <c r="AP26" s="35">
        <f t="shared" si="6"/>
        <v>0</v>
      </c>
      <c r="AQ26" s="35">
        <f t="shared" si="6"/>
        <v>2</v>
      </c>
      <c r="AR26" s="35">
        <f t="shared" si="6"/>
        <v>55</v>
      </c>
      <c r="AS26" s="35">
        <f t="shared" si="6"/>
        <v>45</v>
      </c>
      <c r="AT26" s="35">
        <f t="shared" si="6"/>
        <v>67</v>
      </c>
      <c r="AU26" s="35">
        <f t="shared" si="6"/>
        <v>0</v>
      </c>
      <c r="AV26" s="35">
        <f t="shared" si="6"/>
        <v>3</v>
      </c>
      <c r="AW26" s="35">
        <f t="shared" si="6"/>
        <v>70</v>
      </c>
      <c r="AX26" s="35">
        <f t="shared" si="6"/>
        <v>54</v>
      </c>
      <c r="AY26" s="35">
        <f t="shared" si="6"/>
        <v>22</v>
      </c>
      <c r="AZ26" s="35">
        <f t="shared" si="6"/>
        <v>1</v>
      </c>
      <c r="BA26" s="35">
        <f t="shared" si="6"/>
        <v>21</v>
      </c>
      <c r="BB26" s="35">
        <f t="shared" si="6"/>
        <v>44</v>
      </c>
      <c r="BC26" s="35">
        <f t="shared" si="6"/>
        <v>33</v>
      </c>
      <c r="BD26" s="35">
        <f t="shared" si="6"/>
        <v>13</v>
      </c>
      <c r="BE26" s="35">
        <f t="shared" si="6"/>
        <v>0</v>
      </c>
      <c r="BF26" s="35">
        <f t="shared" si="6"/>
        <v>1</v>
      </c>
      <c r="BG26" s="35">
        <f t="shared" si="6"/>
        <v>14</v>
      </c>
      <c r="BH26" s="35">
        <f t="shared" si="6"/>
        <v>10</v>
      </c>
      <c r="BI26" s="35">
        <f t="shared" si="6"/>
        <v>23145</v>
      </c>
      <c r="BJ26" s="35">
        <f t="shared" si="6"/>
        <v>982</v>
      </c>
      <c r="BK26" s="35">
        <f t="shared" si="6"/>
        <v>161</v>
      </c>
      <c r="BL26" s="35">
        <f t="shared" si="6"/>
        <v>24288</v>
      </c>
      <c r="BM26" s="35">
        <f t="shared" si="6"/>
        <v>5567</v>
      </c>
      <c r="BN26" s="35">
        <f t="shared" si="6"/>
        <v>48300</v>
      </c>
      <c r="BO26" s="35">
        <f t="shared" ref="BO26:CQ26" si="7">SUM(BO9:BO25)</f>
        <v>154418</v>
      </c>
      <c r="BP26" s="35">
        <f t="shared" si="7"/>
        <v>213</v>
      </c>
      <c r="BQ26" s="35">
        <f t="shared" si="7"/>
        <v>202931</v>
      </c>
      <c r="BR26" s="35">
        <f t="shared" si="7"/>
        <v>161284</v>
      </c>
      <c r="BS26" s="35">
        <f t="shared" si="7"/>
        <v>1642</v>
      </c>
      <c r="BT26" s="35">
        <f t="shared" si="7"/>
        <v>42590</v>
      </c>
      <c r="BU26" s="35">
        <f t="shared" si="7"/>
        <v>47</v>
      </c>
      <c r="BV26" s="35">
        <f t="shared" si="7"/>
        <v>44279</v>
      </c>
      <c r="BW26" s="35">
        <f t="shared" si="7"/>
        <v>42349</v>
      </c>
      <c r="BX26" s="35">
        <f t="shared" si="7"/>
        <v>16262</v>
      </c>
      <c r="BY26" s="35">
        <f t="shared" si="7"/>
        <v>87</v>
      </c>
      <c r="BZ26" s="35">
        <f t="shared" si="7"/>
        <v>18</v>
      </c>
      <c r="CA26" s="35">
        <f t="shared" si="7"/>
        <v>16367</v>
      </c>
      <c r="CB26" s="35">
        <f t="shared" si="7"/>
        <v>4747</v>
      </c>
      <c r="CC26" s="35">
        <f t="shared" si="7"/>
        <v>0</v>
      </c>
      <c r="CD26" s="35">
        <f t="shared" si="7"/>
        <v>10949</v>
      </c>
      <c r="CE26" s="35">
        <f t="shared" si="7"/>
        <v>0</v>
      </c>
      <c r="CF26" s="35">
        <f t="shared" si="7"/>
        <v>10949</v>
      </c>
      <c r="CG26" s="35">
        <f t="shared" si="7"/>
        <v>6580</v>
      </c>
      <c r="CH26" s="35">
        <f t="shared" si="7"/>
        <v>32129</v>
      </c>
      <c r="CI26" s="35">
        <f t="shared" si="7"/>
        <v>68024</v>
      </c>
      <c r="CJ26" s="35">
        <f t="shared" si="7"/>
        <v>23</v>
      </c>
      <c r="CK26" s="35">
        <f t="shared" si="7"/>
        <v>100176</v>
      </c>
      <c r="CL26" s="35">
        <f t="shared" si="7"/>
        <v>59790</v>
      </c>
      <c r="CM26" s="35">
        <f t="shared" si="7"/>
        <v>0</v>
      </c>
      <c r="CN26" s="35">
        <f t="shared" si="7"/>
        <v>0</v>
      </c>
      <c r="CO26" s="35">
        <f t="shared" si="7"/>
        <v>0</v>
      </c>
      <c r="CP26" s="35">
        <f t="shared" si="7"/>
        <v>0</v>
      </c>
      <c r="CQ26" s="35">
        <f t="shared" si="7"/>
        <v>0</v>
      </c>
      <c r="CR26" s="35">
        <f>SUM(CR9:CR25)-12893*14-7111-11710</f>
        <v>1113283</v>
      </c>
      <c r="CS26" s="35">
        <f>SUM(CS9:CS25)-708143*14-168167-637636</f>
        <v>2363477</v>
      </c>
      <c r="CT26" s="35">
        <f t="shared" ref="CT26" si="8">SUM(CT9:CT25)</f>
        <v>664076</v>
      </c>
      <c r="CU26" s="35">
        <f>SUM(CU9:CU25)-721036*14-175278-649346</f>
        <v>4140836</v>
      </c>
      <c r="CV26" s="35">
        <f>SUM(CV9:CV25)-54339*14-6404-54339</f>
        <v>2374629</v>
      </c>
      <c r="CW26" s="54"/>
      <c r="CX26" s="54"/>
      <c r="CY26" s="54"/>
      <c r="CZ26" s="54"/>
      <c r="DA26" s="54"/>
      <c r="DB26" s="54"/>
    </row>
    <row r="27" spans="1:106" x14ac:dyDescent="0.2">
      <c r="A27" s="41"/>
      <c r="B27" s="42"/>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row>
    <row r="28" spans="1:106" s="14" customFormat="1" ht="12.75" customHeight="1" x14ac:dyDescent="0.2">
      <c r="AH28" s="57"/>
      <c r="CR28" s="58"/>
      <c r="CS28" s="58"/>
      <c r="CT28" s="58"/>
      <c r="CU28" s="58"/>
      <c r="CV28" s="58"/>
    </row>
    <row r="29" spans="1:106" ht="15" x14ac:dyDescent="0.3">
      <c r="B29" s="29"/>
      <c r="AH29" s="57"/>
      <c r="AI29" s="55"/>
    </row>
    <row r="30" spans="1:106" ht="15" x14ac:dyDescent="0.3">
      <c r="B30" s="29"/>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57"/>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row>
  </sheetData>
  <sortState ref="B9:CV23">
    <sortCondition descending="1" ref="CU7:CU23"/>
  </sortState>
  <mergeCells count="41">
    <mergeCell ref="A6:A8"/>
    <mergeCell ref="B6:B8"/>
    <mergeCell ref="M6:Q6"/>
    <mergeCell ref="M7:P7"/>
    <mergeCell ref="R6:Y6"/>
    <mergeCell ref="C7:F7"/>
    <mergeCell ref="C6:G6"/>
    <mergeCell ref="H6:L6"/>
    <mergeCell ref="H7:K7"/>
    <mergeCell ref="R7:U7"/>
    <mergeCell ref="V7:Y7"/>
    <mergeCell ref="Z6:AD6"/>
    <mergeCell ref="Z7:AC7"/>
    <mergeCell ref="AY6:BC6"/>
    <mergeCell ref="AY7:BB7"/>
    <mergeCell ref="BD6:BH6"/>
    <mergeCell ref="BD7:BG7"/>
    <mergeCell ref="AE6:AI6"/>
    <mergeCell ref="AE7:AH7"/>
    <mergeCell ref="AT6:AX6"/>
    <mergeCell ref="AT7:AW7"/>
    <mergeCell ref="AJ6:AN6"/>
    <mergeCell ref="AJ7:AM7"/>
    <mergeCell ref="AO6:AS6"/>
    <mergeCell ref="AO7:AR7"/>
    <mergeCell ref="BS6:BW6"/>
    <mergeCell ref="BS7:BV7"/>
    <mergeCell ref="BX6:CB6"/>
    <mergeCell ref="BX7:CA7"/>
    <mergeCell ref="BI6:BM6"/>
    <mergeCell ref="BI7:BL7"/>
    <mergeCell ref="BN6:BR6"/>
    <mergeCell ref="BN7:BQ7"/>
    <mergeCell ref="CM7:CP7"/>
    <mergeCell ref="CR6:CV6"/>
    <mergeCell ref="CR7:CU7"/>
    <mergeCell ref="CC6:CG6"/>
    <mergeCell ref="CC7:CF7"/>
    <mergeCell ref="CH6:CL6"/>
    <mergeCell ref="CH7:CK7"/>
    <mergeCell ref="CM6:CQ6"/>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9" activePane="bottomRight" state="frozen"/>
      <selection pane="topRight" activeCell="C1" sqref="C1"/>
      <selection pane="bottomLeft" activeCell="A6" sqref="A6"/>
      <selection pane="bottomRight" activeCell="B30" sqref="B30:N31"/>
    </sheetView>
  </sheetViews>
  <sheetFormatPr defaultRowHeight="12.75" x14ac:dyDescent="0.2"/>
  <cols>
    <col min="1" max="1" width="5.85546875" style="12" customWidth="1"/>
    <col min="2" max="2" width="49.5703125" style="12" customWidth="1"/>
    <col min="3" max="3" width="15.140625" style="12" customWidth="1"/>
    <col min="4" max="4" width="12.7109375" style="12" customWidth="1"/>
    <col min="5" max="5" width="15.140625" style="12" customWidth="1"/>
    <col min="6" max="6" width="12.7109375" style="12" customWidth="1"/>
    <col min="7" max="7" width="15.140625" style="12" customWidth="1"/>
    <col min="8" max="8" width="12.7109375" style="12" customWidth="1"/>
    <col min="9" max="9" width="15.140625" style="12" customWidth="1"/>
    <col min="10" max="10" width="12.7109375" style="12" customWidth="1"/>
    <col min="11" max="11" width="15.140625" style="12" customWidth="1"/>
    <col min="12" max="12" width="12.7109375" style="12" customWidth="1"/>
    <col min="13" max="13" width="15.140625" style="12" customWidth="1"/>
    <col min="14" max="14" width="12.7109375" style="12" customWidth="1"/>
    <col min="15" max="15" width="15.140625" style="12" customWidth="1"/>
    <col min="16" max="16" width="12.7109375" style="12" customWidth="1"/>
    <col min="17" max="17" width="15.140625" style="12" customWidth="1"/>
    <col min="18" max="18" width="12.7109375" style="12" customWidth="1"/>
    <col min="19" max="19" width="15.140625" style="12" customWidth="1"/>
    <col min="20" max="20" width="12.7109375" style="12" customWidth="1"/>
    <col min="21" max="21" width="15.140625" style="12" customWidth="1"/>
    <col min="22" max="22" width="12.7109375" style="12" customWidth="1"/>
    <col min="23" max="23" width="15.140625" style="12" customWidth="1"/>
    <col min="24" max="24" width="12.7109375" style="12" customWidth="1"/>
    <col min="25" max="25" width="15.140625" style="12" customWidth="1"/>
    <col min="26" max="26" width="12.7109375" style="12" customWidth="1"/>
    <col min="27" max="27" width="15.140625" style="12" customWidth="1"/>
    <col min="28" max="28" width="12.7109375" style="12" customWidth="1"/>
    <col min="29" max="29" width="15.140625" style="12" customWidth="1"/>
    <col min="30" max="30" width="12.7109375" style="12" customWidth="1"/>
    <col min="31" max="31" width="15.140625" style="12" customWidth="1"/>
    <col min="32" max="32" width="12.7109375" style="12" customWidth="1"/>
    <col min="33" max="33" width="15.140625" style="12" customWidth="1"/>
    <col min="34" max="34" width="12.7109375" style="12" customWidth="1"/>
    <col min="35" max="35" width="15.140625" style="12" customWidth="1"/>
    <col min="36" max="36" width="12.7109375" style="12" customWidth="1"/>
    <col min="37" max="37" width="15.140625" style="12" customWidth="1"/>
    <col min="38" max="38" width="12.7109375" style="12" customWidth="1"/>
    <col min="39" max="39" width="15.140625" style="12" customWidth="1"/>
    <col min="40" max="40" width="12.7109375" style="12" customWidth="1"/>
    <col min="41" max="16384" width="9.140625" style="12"/>
  </cols>
  <sheetData>
    <row r="1" spans="1:40" s="74" customFormat="1" ht="27.75" customHeight="1" x14ac:dyDescent="0.2">
      <c r="A1" s="75" t="s">
        <v>82</v>
      </c>
      <c r="B1" s="75"/>
      <c r="C1" s="75"/>
      <c r="D1" s="75"/>
      <c r="E1" s="75"/>
    </row>
    <row r="2" spans="1:40" s="74" customFormat="1" ht="27.75" customHeight="1" x14ac:dyDescent="0.2">
      <c r="A2" s="75" t="s">
        <v>48</v>
      </c>
      <c r="B2" s="75"/>
      <c r="C2" s="75"/>
      <c r="D2" s="75"/>
      <c r="E2" s="75"/>
    </row>
    <row r="3" spans="1:40" s="74" customFormat="1" ht="18.75" customHeight="1" x14ac:dyDescent="0.2">
      <c r="A3" s="75"/>
      <c r="B3" s="75"/>
      <c r="C3" s="75"/>
      <c r="D3" s="75"/>
      <c r="E3" s="75"/>
    </row>
    <row r="4" spans="1:40" s="95" customFormat="1" ht="17.25" customHeight="1" x14ac:dyDescent="0.25">
      <c r="A4" s="61" t="s">
        <v>79</v>
      </c>
    </row>
    <row r="5" spans="1:40" s="95" customFormat="1" ht="21.75" customHeight="1" x14ac:dyDescent="0.25">
      <c r="A5" s="63"/>
    </row>
    <row r="6" spans="1:40" s="61" customFormat="1" ht="60" customHeight="1" x14ac:dyDescent="0.2">
      <c r="A6" s="111" t="s">
        <v>0</v>
      </c>
      <c r="B6" s="111" t="s">
        <v>3</v>
      </c>
      <c r="C6" s="121" t="s">
        <v>4</v>
      </c>
      <c r="D6" s="121"/>
      <c r="E6" s="114" t="s">
        <v>5</v>
      </c>
      <c r="F6" s="115"/>
      <c r="G6" s="114" t="s">
        <v>6</v>
      </c>
      <c r="H6" s="115"/>
      <c r="I6" s="114" t="s">
        <v>7</v>
      </c>
      <c r="J6" s="115"/>
      <c r="K6" s="114" t="s">
        <v>8</v>
      </c>
      <c r="L6" s="115"/>
      <c r="M6" s="114" t="s">
        <v>9</v>
      </c>
      <c r="N6" s="115"/>
      <c r="O6" s="114" t="s">
        <v>10</v>
      </c>
      <c r="P6" s="115"/>
      <c r="Q6" s="114" t="s">
        <v>11</v>
      </c>
      <c r="R6" s="115"/>
      <c r="S6" s="114" t="s">
        <v>12</v>
      </c>
      <c r="T6" s="115"/>
      <c r="U6" s="114" t="s">
        <v>13</v>
      </c>
      <c r="V6" s="115"/>
      <c r="W6" s="114" t="s">
        <v>14</v>
      </c>
      <c r="X6" s="115"/>
      <c r="Y6" s="114" t="s">
        <v>15</v>
      </c>
      <c r="Z6" s="115"/>
      <c r="AA6" s="114" t="s">
        <v>16</v>
      </c>
      <c r="AB6" s="115"/>
      <c r="AC6" s="114" t="s">
        <v>17</v>
      </c>
      <c r="AD6" s="115"/>
      <c r="AE6" s="108" t="s">
        <v>18</v>
      </c>
      <c r="AF6" s="110"/>
      <c r="AG6" s="108" t="s">
        <v>19</v>
      </c>
      <c r="AH6" s="110"/>
      <c r="AI6" s="118" t="s">
        <v>20</v>
      </c>
      <c r="AJ6" s="119"/>
      <c r="AK6" s="118" t="s">
        <v>21</v>
      </c>
      <c r="AL6" s="119"/>
      <c r="AM6" s="118" t="s">
        <v>22</v>
      </c>
      <c r="AN6" s="119"/>
    </row>
    <row r="7" spans="1:40" s="61" customFormat="1" ht="62.25" customHeight="1" x14ac:dyDescent="0.2">
      <c r="A7" s="112"/>
      <c r="B7" s="112"/>
      <c r="C7" s="73" t="s">
        <v>83</v>
      </c>
      <c r="D7" s="73" t="s">
        <v>51</v>
      </c>
      <c r="E7" s="73" t="s">
        <v>83</v>
      </c>
      <c r="F7" s="73" t="s">
        <v>51</v>
      </c>
      <c r="G7" s="73" t="s">
        <v>83</v>
      </c>
      <c r="H7" s="73" t="s">
        <v>51</v>
      </c>
      <c r="I7" s="73" t="s">
        <v>83</v>
      </c>
      <c r="J7" s="73" t="s">
        <v>51</v>
      </c>
      <c r="K7" s="73" t="s">
        <v>83</v>
      </c>
      <c r="L7" s="73" t="s">
        <v>51</v>
      </c>
      <c r="M7" s="73" t="s">
        <v>83</v>
      </c>
      <c r="N7" s="73" t="s">
        <v>51</v>
      </c>
      <c r="O7" s="73" t="s">
        <v>83</v>
      </c>
      <c r="P7" s="73" t="s">
        <v>51</v>
      </c>
      <c r="Q7" s="73" t="s">
        <v>83</v>
      </c>
      <c r="R7" s="73" t="s">
        <v>51</v>
      </c>
      <c r="S7" s="73" t="s">
        <v>83</v>
      </c>
      <c r="T7" s="73" t="s">
        <v>51</v>
      </c>
      <c r="U7" s="73" t="s">
        <v>83</v>
      </c>
      <c r="V7" s="73" t="s">
        <v>51</v>
      </c>
      <c r="W7" s="73" t="s">
        <v>83</v>
      </c>
      <c r="X7" s="73" t="s">
        <v>51</v>
      </c>
      <c r="Y7" s="73" t="s">
        <v>83</v>
      </c>
      <c r="Z7" s="73" t="s">
        <v>51</v>
      </c>
      <c r="AA7" s="73" t="s">
        <v>83</v>
      </c>
      <c r="AB7" s="73" t="s">
        <v>51</v>
      </c>
      <c r="AC7" s="73" t="s">
        <v>83</v>
      </c>
      <c r="AD7" s="73" t="s">
        <v>51</v>
      </c>
      <c r="AE7" s="73" t="s">
        <v>83</v>
      </c>
      <c r="AF7" s="73" t="s">
        <v>51</v>
      </c>
      <c r="AG7" s="73" t="s">
        <v>83</v>
      </c>
      <c r="AH7" s="73" t="s">
        <v>51</v>
      </c>
      <c r="AI7" s="73" t="s">
        <v>83</v>
      </c>
      <c r="AJ7" s="73" t="s">
        <v>51</v>
      </c>
      <c r="AK7" s="73" t="s">
        <v>83</v>
      </c>
      <c r="AL7" s="73" t="s">
        <v>51</v>
      </c>
      <c r="AM7" s="73" t="s">
        <v>83</v>
      </c>
      <c r="AN7" s="73" t="s">
        <v>51</v>
      </c>
    </row>
    <row r="8" spans="1:40" s="61" customFormat="1" ht="51.75" customHeight="1" x14ac:dyDescent="0.2">
      <c r="A8" s="113"/>
      <c r="B8" s="113"/>
      <c r="C8" s="65" t="s">
        <v>22</v>
      </c>
      <c r="D8" s="65" t="s">
        <v>22</v>
      </c>
      <c r="E8" s="65" t="s">
        <v>22</v>
      </c>
      <c r="F8" s="65" t="s">
        <v>22</v>
      </c>
      <c r="G8" s="65" t="s">
        <v>22</v>
      </c>
      <c r="H8" s="65" t="s">
        <v>22</v>
      </c>
      <c r="I8" s="65" t="s">
        <v>22</v>
      </c>
      <c r="J8" s="65" t="s">
        <v>22</v>
      </c>
      <c r="K8" s="65" t="s">
        <v>22</v>
      </c>
      <c r="L8" s="65" t="s">
        <v>22</v>
      </c>
      <c r="M8" s="65" t="s">
        <v>22</v>
      </c>
      <c r="N8" s="65" t="s">
        <v>22</v>
      </c>
      <c r="O8" s="65" t="s">
        <v>22</v>
      </c>
      <c r="P8" s="65" t="s">
        <v>22</v>
      </c>
      <c r="Q8" s="65" t="s">
        <v>22</v>
      </c>
      <c r="R8" s="65" t="s">
        <v>22</v>
      </c>
      <c r="S8" s="65" t="s">
        <v>22</v>
      </c>
      <c r="T8" s="65" t="s">
        <v>22</v>
      </c>
      <c r="U8" s="65" t="s">
        <v>22</v>
      </c>
      <c r="V8" s="65" t="s">
        <v>22</v>
      </c>
      <c r="W8" s="65" t="s">
        <v>22</v>
      </c>
      <c r="X8" s="65" t="s">
        <v>22</v>
      </c>
      <c r="Y8" s="65" t="s">
        <v>22</v>
      </c>
      <c r="Z8" s="65" t="s">
        <v>22</v>
      </c>
      <c r="AA8" s="65" t="s">
        <v>22</v>
      </c>
      <c r="AB8" s="65" t="s">
        <v>22</v>
      </c>
      <c r="AC8" s="65" t="s">
        <v>22</v>
      </c>
      <c r="AD8" s="65" t="s">
        <v>22</v>
      </c>
      <c r="AE8" s="65" t="s">
        <v>22</v>
      </c>
      <c r="AF8" s="65" t="s">
        <v>22</v>
      </c>
      <c r="AG8" s="65" t="s">
        <v>22</v>
      </c>
      <c r="AH8" s="65" t="s">
        <v>22</v>
      </c>
      <c r="AI8" s="65" t="s">
        <v>22</v>
      </c>
      <c r="AJ8" s="65" t="s">
        <v>22</v>
      </c>
      <c r="AK8" s="65" t="s">
        <v>22</v>
      </c>
      <c r="AL8" s="65" t="s">
        <v>22</v>
      </c>
      <c r="AM8" s="65" t="s">
        <v>22</v>
      </c>
      <c r="AN8" s="65" t="s">
        <v>22</v>
      </c>
    </row>
    <row r="9" spans="1:40" s="10" customFormat="1" ht="24.95" customHeight="1" x14ac:dyDescent="0.2">
      <c r="A9" s="20">
        <v>1</v>
      </c>
      <c r="B9" s="31" t="s">
        <v>39</v>
      </c>
      <c r="C9" s="32">
        <v>241928.950586085</v>
      </c>
      <c r="D9" s="32">
        <v>31956.0261683194</v>
      </c>
      <c r="E9" s="32">
        <v>0</v>
      </c>
      <c r="F9" s="32">
        <v>0</v>
      </c>
      <c r="G9" s="32">
        <v>233784.38228210801</v>
      </c>
      <c r="H9" s="32">
        <v>227299.38307124999</v>
      </c>
      <c r="I9" s="32">
        <v>2848130.4247743301</v>
      </c>
      <c r="J9" s="32">
        <v>1772985.0960973599</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f t="shared" ref="AM9:AM25" si="0">C9+E9+G9+I9+K9+M9+O9+Q9+S9+U9+W9+Y9+AA9+AC9+AE9+AG9+AI9+AK9</f>
        <v>3323843.7576425234</v>
      </c>
      <c r="AN9" s="32">
        <f t="shared" ref="AN9:AN25" si="1">D9+F9+H9+J9+L9+N9+P9+R9+T9+V9+X9+Z9+AB9+AD9+AF9+AH9+AJ9+AL9</f>
        <v>2032240.5053369293</v>
      </c>
    </row>
    <row r="10" spans="1:40" s="11" customFormat="1" ht="24.95" customHeight="1" x14ac:dyDescent="0.2">
      <c r="A10" s="20">
        <v>2</v>
      </c>
      <c r="B10" s="31" t="s">
        <v>28</v>
      </c>
      <c r="C10" s="32">
        <v>0</v>
      </c>
      <c r="D10" s="32">
        <v>0</v>
      </c>
      <c r="E10" s="32">
        <v>0</v>
      </c>
      <c r="F10" s="32">
        <v>0</v>
      </c>
      <c r="G10" s="32">
        <v>0</v>
      </c>
      <c r="H10" s="32">
        <v>0</v>
      </c>
      <c r="I10" s="32">
        <v>0</v>
      </c>
      <c r="J10" s="32">
        <v>0</v>
      </c>
      <c r="K10" s="32">
        <v>0</v>
      </c>
      <c r="L10" s="32">
        <v>0</v>
      </c>
      <c r="M10" s="32">
        <v>1859142.1705882354</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f t="shared" si="0"/>
        <v>1859142.1705882354</v>
      </c>
      <c r="AN10" s="32">
        <f t="shared" si="1"/>
        <v>0</v>
      </c>
    </row>
    <row r="11" spans="1:40" ht="24.95" customHeight="1" x14ac:dyDescent="0.2">
      <c r="A11" s="20">
        <v>3</v>
      </c>
      <c r="B11" s="31" t="s">
        <v>32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23462</v>
      </c>
      <c r="V11" s="32">
        <v>11731.0875</v>
      </c>
      <c r="W11" s="32">
        <v>0</v>
      </c>
      <c r="X11" s="32">
        <v>0</v>
      </c>
      <c r="Y11" s="32">
        <v>0</v>
      </c>
      <c r="Z11" s="32">
        <v>0</v>
      </c>
      <c r="AA11" s="32">
        <v>746641</v>
      </c>
      <c r="AB11" s="32">
        <v>746641</v>
      </c>
      <c r="AC11" s="32">
        <v>0</v>
      </c>
      <c r="AD11" s="32">
        <v>0</v>
      </c>
      <c r="AE11" s="32">
        <v>0</v>
      </c>
      <c r="AF11" s="32">
        <v>0</v>
      </c>
      <c r="AG11" s="32">
        <v>0</v>
      </c>
      <c r="AH11" s="32">
        <v>0</v>
      </c>
      <c r="AI11" s="32">
        <v>0</v>
      </c>
      <c r="AJ11" s="32">
        <v>0</v>
      </c>
      <c r="AK11" s="32">
        <v>0</v>
      </c>
      <c r="AL11" s="32">
        <v>0</v>
      </c>
      <c r="AM11" s="32">
        <f t="shared" si="0"/>
        <v>770103</v>
      </c>
      <c r="AN11" s="32">
        <f t="shared" si="1"/>
        <v>758372.08750000002</v>
      </c>
    </row>
    <row r="12" spans="1:40" ht="24.95" customHeight="1" x14ac:dyDescent="0.2">
      <c r="A12" s="20">
        <v>4</v>
      </c>
      <c r="B12" s="31" t="s">
        <v>36</v>
      </c>
      <c r="C12" s="32">
        <v>0</v>
      </c>
      <c r="D12" s="32">
        <v>0</v>
      </c>
      <c r="E12" s="32">
        <v>0</v>
      </c>
      <c r="F12" s="32">
        <v>0</v>
      </c>
      <c r="G12" s="32">
        <v>0</v>
      </c>
      <c r="H12" s="32">
        <v>0</v>
      </c>
      <c r="I12" s="32">
        <v>0</v>
      </c>
      <c r="J12" s="32">
        <v>0</v>
      </c>
      <c r="K12" s="32">
        <v>-3835.5427650000001</v>
      </c>
      <c r="L12" s="32">
        <v>-1827.5769330000001</v>
      </c>
      <c r="M12" s="32">
        <v>0</v>
      </c>
      <c r="N12" s="32">
        <v>0</v>
      </c>
      <c r="O12" s="32">
        <v>0</v>
      </c>
      <c r="P12" s="32">
        <v>0</v>
      </c>
      <c r="Q12" s="32">
        <v>0</v>
      </c>
      <c r="R12" s="32">
        <v>0</v>
      </c>
      <c r="S12" s="32">
        <v>0</v>
      </c>
      <c r="T12" s="32">
        <v>0</v>
      </c>
      <c r="U12" s="32">
        <v>0</v>
      </c>
      <c r="V12" s="32">
        <v>0</v>
      </c>
      <c r="W12" s="32">
        <v>0</v>
      </c>
      <c r="X12" s="32">
        <v>0</v>
      </c>
      <c r="Y12" s="32">
        <v>0</v>
      </c>
      <c r="Z12" s="32">
        <v>0</v>
      </c>
      <c r="AA12" s="32">
        <v>133401.71049900001</v>
      </c>
      <c r="AB12" s="32">
        <v>126812.00201429561</v>
      </c>
      <c r="AC12" s="32">
        <v>1984.90112</v>
      </c>
      <c r="AD12" s="32">
        <v>1626.6145583360001</v>
      </c>
      <c r="AE12" s="32">
        <v>0</v>
      </c>
      <c r="AF12" s="32">
        <v>0</v>
      </c>
      <c r="AG12" s="32">
        <v>0</v>
      </c>
      <c r="AH12" s="32">
        <v>0</v>
      </c>
      <c r="AI12" s="32">
        <v>13086.03038</v>
      </c>
      <c r="AJ12" s="32">
        <v>5511.8644480000003</v>
      </c>
      <c r="AK12" s="32">
        <v>0</v>
      </c>
      <c r="AL12" s="32">
        <v>0</v>
      </c>
      <c r="AM12" s="32">
        <f t="shared" si="0"/>
        <v>144637.09923400002</v>
      </c>
      <c r="AN12" s="32">
        <f t="shared" si="1"/>
        <v>132122.90408763161</v>
      </c>
    </row>
    <row r="13" spans="1:40" ht="24.95" customHeight="1" x14ac:dyDescent="0.2">
      <c r="A13" s="20">
        <v>5</v>
      </c>
      <c r="B13" s="31" t="s">
        <v>29</v>
      </c>
      <c r="C13" s="32">
        <v>0</v>
      </c>
      <c r="D13" s="32">
        <v>0</v>
      </c>
      <c r="E13" s="32">
        <v>0</v>
      </c>
      <c r="F13" s="32">
        <v>0</v>
      </c>
      <c r="G13" s="32">
        <v>0</v>
      </c>
      <c r="H13" s="32">
        <v>0</v>
      </c>
      <c r="I13" s="32">
        <v>0</v>
      </c>
      <c r="J13" s="32">
        <v>0</v>
      </c>
      <c r="K13" s="32">
        <v>0</v>
      </c>
      <c r="L13" s="32">
        <v>0</v>
      </c>
      <c r="M13" s="32">
        <v>25618.88192</v>
      </c>
      <c r="N13" s="32">
        <v>1337.2</v>
      </c>
      <c r="O13" s="32">
        <v>0</v>
      </c>
      <c r="P13" s="32">
        <v>0</v>
      </c>
      <c r="Q13" s="32">
        <v>0</v>
      </c>
      <c r="R13" s="32">
        <v>0</v>
      </c>
      <c r="S13" s="32">
        <v>0</v>
      </c>
      <c r="T13" s="32">
        <v>0</v>
      </c>
      <c r="U13" s="32">
        <v>0</v>
      </c>
      <c r="V13" s="32">
        <v>0</v>
      </c>
      <c r="W13" s="32">
        <v>0</v>
      </c>
      <c r="X13" s="32">
        <v>0</v>
      </c>
      <c r="Y13" s="32">
        <v>0</v>
      </c>
      <c r="Z13" s="32">
        <v>0</v>
      </c>
      <c r="AA13" s="32">
        <v>40384.847699999998</v>
      </c>
      <c r="AB13" s="32">
        <v>37483.68101136</v>
      </c>
      <c r="AC13" s="32">
        <v>0</v>
      </c>
      <c r="AD13" s="32">
        <v>0</v>
      </c>
      <c r="AE13" s="32">
        <v>0</v>
      </c>
      <c r="AF13" s="32">
        <v>0</v>
      </c>
      <c r="AG13" s="32">
        <v>0</v>
      </c>
      <c r="AH13" s="32">
        <v>0</v>
      </c>
      <c r="AI13" s="32">
        <v>0</v>
      </c>
      <c r="AJ13" s="32">
        <v>0</v>
      </c>
      <c r="AK13" s="32">
        <v>0</v>
      </c>
      <c r="AL13" s="32">
        <v>0</v>
      </c>
      <c r="AM13" s="32">
        <f t="shared" si="0"/>
        <v>66003.729619999998</v>
      </c>
      <c r="AN13" s="32">
        <f t="shared" si="1"/>
        <v>38820.881011359998</v>
      </c>
    </row>
    <row r="14" spans="1:40" ht="24.95" customHeight="1" x14ac:dyDescent="0.2">
      <c r="A14" s="20">
        <v>6</v>
      </c>
      <c r="B14" s="31" t="s">
        <v>34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5" customHeight="1" x14ac:dyDescent="0.2">
      <c r="A15" s="20">
        <v>7</v>
      </c>
      <c r="B15" s="31" t="s">
        <v>96</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5" customHeight="1" x14ac:dyDescent="0.2">
      <c r="A16" s="20">
        <v>8</v>
      </c>
      <c r="B16" s="31" t="s">
        <v>35</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5" customHeight="1" x14ac:dyDescent="0.2">
      <c r="A17" s="20">
        <v>9</v>
      </c>
      <c r="B17" s="31" t="s">
        <v>31</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5" customHeight="1" x14ac:dyDescent="0.2">
      <c r="A18" s="20">
        <v>10</v>
      </c>
      <c r="B18" s="31" t="s">
        <v>43</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5" customHeight="1" x14ac:dyDescent="0.2">
      <c r="A19" s="20">
        <v>11</v>
      </c>
      <c r="B19" s="31" t="s">
        <v>40</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5" customHeight="1" x14ac:dyDescent="0.2">
      <c r="A20" s="20">
        <v>12</v>
      </c>
      <c r="B20" s="31" t="s">
        <v>37</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5" customHeight="1" x14ac:dyDescent="0.2">
      <c r="A21" s="20">
        <v>13</v>
      </c>
      <c r="B21" s="31" t="s">
        <v>41</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5" customHeight="1" x14ac:dyDescent="0.2">
      <c r="A22" s="20">
        <v>14</v>
      </c>
      <c r="B22" s="31" t="s">
        <v>30</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5" customHeight="1" x14ac:dyDescent="0.2">
      <c r="A23" s="20">
        <v>15</v>
      </c>
      <c r="B23" s="33" t="s">
        <v>33</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ht="24.95" customHeight="1" x14ac:dyDescent="0.2">
      <c r="A24" s="20">
        <v>16</v>
      </c>
      <c r="B24" s="33" t="s">
        <v>38</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0</v>
      </c>
      <c r="AJ24" s="32">
        <v>0</v>
      </c>
      <c r="AK24" s="32">
        <v>0</v>
      </c>
      <c r="AL24" s="32">
        <v>0</v>
      </c>
      <c r="AM24" s="32">
        <f t="shared" si="0"/>
        <v>0</v>
      </c>
      <c r="AN24" s="32">
        <f t="shared" si="1"/>
        <v>0</v>
      </c>
    </row>
    <row r="25" spans="1:40" ht="24.95" customHeight="1" x14ac:dyDescent="0.2">
      <c r="A25" s="20">
        <v>17</v>
      </c>
      <c r="B25" s="33" t="s">
        <v>42</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f t="shared" si="0"/>
        <v>0</v>
      </c>
      <c r="AN25" s="32">
        <f t="shared" si="1"/>
        <v>0</v>
      </c>
    </row>
    <row r="26" spans="1:40" x14ac:dyDescent="0.2">
      <c r="A26" s="22"/>
      <c r="B26" s="23" t="s">
        <v>22</v>
      </c>
      <c r="C26" s="35">
        <f t="shared" ref="C26:AL26" si="2">SUM(C9:C25)</f>
        <v>241928.950586085</v>
      </c>
      <c r="D26" s="35">
        <f t="shared" si="2"/>
        <v>31956.0261683194</v>
      </c>
      <c r="E26" s="35">
        <f t="shared" si="2"/>
        <v>0</v>
      </c>
      <c r="F26" s="35">
        <f t="shared" si="2"/>
        <v>0</v>
      </c>
      <c r="G26" s="35">
        <f t="shared" si="2"/>
        <v>233784.38228210801</v>
      </c>
      <c r="H26" s="35">
        <f t="shared" si="2"/>
        <v>227299.38307124999</v>
      </c>
      <c r="I26" s="35">
        <f t="shared" si="2"/>
        <v>2848130.4247743301</v>
      </c>
      <c r="J26" s="35">
        <f t="shared" si="2"/>
        <v>1772985.0960973599</v>
      </c>
      <c r="K26" s="35">
        <f t="shared" si="2"/>
        <v>-3835.5427650000001</v>
      </c>
      <c r="L26" s="35">
        <f t="shared" si="2"/>
        <v>-1827.5769330000001</v>
      </c>
      <c r="M26" s="35">
        <f t="shared" si="2"/>
        <v>1884761.0525082354</v>
      </c>
      <c r="N26" s="35">
        <f t="shared" si="2"/>
        <v>1337.2</v>
      </c>
      <c r="O26" s="35">
        <f t="shared" si="2"/>
        <v>0</v>
      </c>
      <c r="P26" s="35">
        <f t="shared" si="2"/>
        <v>0</v>
      </c>
      <c r="Q26" s="35">
        <f t="shared" si="2"/>
        <v>0</v>
      </c>
      <c r="R26" s="35">
        <f t="shared" si="2"/>
        <v>0</v>
      </c>
      <c r="S26" s="35">
        <f t="shared" si="2"/>
        <v>0</v>
      </c>
      <c r="T26" s="35">
        <f t="shared" si="2"/>
        <v>0</v>
      </c>
      <c r="U26" s="35">
        <f t="shared" si="2"/>
        <v>23462</v>
      </c>
      <c r="V26" s="35">
        <f t="shared" si="2"/>
        <v>11731.0875</v>
      </c>
      <c r="W26" s="35">
        <f t="shared" si="2"/>
        <v>0</v>
      </c>
      <c r="X26" s="35">
        <f t="shared" si="2"/>
        <v>0</v>
      </c>
      <c r="Y26" s="35">
        <f t="shared" si="2"/>
        <v>0</v>
      </c>
      <c r="Z26" s="35">
        <f t="shared" si="2"/>
        <v>0</v>
      </c>
      <c r="AA26" s="35">
        <f t="shared" si="2"/>
        <v>920427.55819900008</v>
      </c>
      <c r="AB26" s="35">
        <f t="shared" si="2"/>
        <v>910936.68302565569</v>
      </c>
      <c r="AC26" s="35">
        <f t="shared" si="2"/>
        <v>1984.90112</v>
      </c>
      <c r="AD26" s="35">
        <f t="shared" si="2"/>
        <v>1626.6145583360001</v>
      </c>
      <c r="AE26" s="35">
        <f t="shared" si="2"/>
        <v>0</v>
      </c>
      <c r="AF26" s="35">
        <f t="shared" si="2"/>
        <v>0</v>
      </c>
      <c r="AG26" s="35">
        <f t="shared" si="2"/>
        <v>0</v>
      </c>
      <c r="AH26" s="35">
        <f t="shared" si="2"/>
        <v>0</v>
      </c>
      <c r="AI26" s="35">
        <f t="shared" si="2"/>
        <v>13086.03038</v>
      </c>
      <c r="AJ26" s="35">
        <f t="shared" si="2"/>
        <v>5511.8644480000003</v>
      </c>
      <c r="AK26" s="35">
        <f t="shared" si="2"/>
        <v>0</v>
      </c>
      <c r="AL26" s="35">
        <f t="shared" si="2"/>
        <v>0</v>
      </c>
      <c r="AM26" s="35">
        <f>SUM(AM9:AM25)</f>
        <v>6163729.757084759</v>
      </c>
      <c r="AN26" s="35">
        <f>SUM(AN9:AN25)</f>
        <v>2961556.3779359208</v>
      </c>
    </row>
    <row r="27" spans="1:40" customFormat="1" ht="15" customHeight="1" x14ac:dyDescent="0.2"/>
    <row r="28" spans="1:40" customFormat="1" ht="15" customHeight="1" x14ac:dyDescent="0.2"/>
    <row r="29" spans="1:40" s="74" customFormat="1" ht="15" x14ac:dyDescent="0.2">
      <c r="B29" s="75" t="s">
        <v>52</v>
      </c>
    </row>
    <row r="30" spans="1:40" s="74" customFormat="1" ht="20.25" customHeight="1" x14ac:dyDescent="0.2">
      <c r="B30" s="116" t="s">
        <v>84</v>
      </c>
      <c r="C30" s="116"/>
      <c r="D30" s="116"/>
      <c r="E30" s="116"/>
      <c r="F30" s="116"/>
      <c r="G30" s="116"/>
      <c r="H30" s="116"/>
      <c r="I30" s="116"/>
      <c r="J30" s="116"/>
      <c r="K30" s="116"/>
      <c r="L30" s="116"/>
      <c r="M30" s="116"/>
      <c r="N30" s="116"/>
    </row>
    <row r="31" spans="1:40" s="74" customFormat="1" ht="15" customHeight="1" x14ac:dyDescent="0.2">
      <c r="B31" s="116"/>
      <c r="C31" s="116"/>
      <c r="D31" s="116"/>
      <c r="E31" s="116"/>
      <c r="F31" s="116"/>
      <c r="G31" s="116"/>
      <c r="H31" s="116"/>
      <c r="I31" s="116"/>
      <c r="J31" s="116"/>
      <c r="K31" s="116"/>
      <c r="L31" s="116"/>
      <c r="M31" s="116"/>
      <c r="N31" s="116"/>
    </row>
    <row r="32" spans="1:40" customFormat="1" x14ac:dyDescent="0.2"/>
    <row r="33" spans="3:11" customFormat="1" x14ac:dyDescent="0.2"/>
    <row r="34" spans="3:11" customFormat="1" x14ac:dyDescent="0.2">
      <c r="C34" s="4"/>
      <c r="D34" s="4"/>
      <c r="E34" s="4"/>
      <c r="F34" s="4"/>
      <c r="G34" s="4"/>
      <c r="H34" s="4"/>
      <c r="I34" s="4"/>
      <c r="J34" s="4"/>
      <c r="K34" s="4"/>
    </row>
  </sheetData>
  <sortState ref="B9:AN23">
    <sortCondition descending="1" ref="AM7:AM23"/>
  </sortState>
  <mergeCells count="22">
    <mergeCell ref="AM6:AN6"/>
    <mergeCell ref="W6:X6"/>
    <mergeCell ref="Y6:Z6"/>
    <mergeCell ref="AA6:AB6"/>
    <mergeCell ref="AC6:AD6"/>
    <mergeCell ref="AE6:AF6"/>
    <mergeCell ref="AG6:AH6"/>
    <mergeCell ref="S6:T6"/>
    <mergeCell ref="U6:V6"/>
    <mergeCell ref="AI6:AJ6"/>
    <mergeCell ref="AK6:AL6"/>
    <mergeCell ref="I6:J6"/>
    <mergeCell ref="K6:L6"/>
    <mergeCell ref="M6:N6"/>
    <mergeCell ref="O6:P6"/>
    <mergeCell ref="Q6:R6"/>
    <mergeCell ref="B30:N31"/>
    <mergeCell ref="A6:A8"/>
    <mergeCell ref="B6:B8"/>
    <mergeCell ref="C6:D6"/>
    <mergeCell ref="E6:F6"/>
    <mergeCell ref="G6:H6"/>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2"/>
  <sheetViews>
    <sheetView zoomScale="90" zoomScaleNormal="90" workbookViewId="0">
      <pane xSplit="2" ySplit="7" topLeftCell="C8" activePane="bottomRight" state="frozen"/>
      <selection pane="topRight"/>
      <selection pane="bottomLeft"/>
      <selection pane="bottomRight" activeCell="A28" sqref="A28:XFD32"/>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 style="12" customWidth="1"/>
    <col min="28" max="28" width="10.42578125" style="12" customWidth="1"/>
    <col min="29" max="38" width="9.7109375" style="12" customWidth="1"/>
    <col min="39" max="39" width="12.7109375" style="12" customWidth="1"/>
    <col min="40" max="40" width="11.85546875" style="12" customWidth="1"/>
    <col min="41" max="16384" width="9.140625" style="12"/>
  </cols>
  <sheetData>
    <row r="1" spans="1:40" s="74" customFormat="1" ht="16.5" customHeight="1" x14ac:dyDescent="0.2">
      <c r="A1" s="120" t="s">
        <v>85</v>
      </c>
      <c r="B1" s="120"/>
      <c r="C1" s="120"/>
      <c r="D1" s="120"/>
      <c r="E1" s="120"/>
      <c r="F1" s="120"/>
      <c r="G1" s="120"/>
      <c r="H1" s="120"/>
      <c r="I1" s="120"/>
      <c r="J1" s="120"/>
      <c r="K1" s="120"/>
      <c r="L1" s="120"/>
      <c r="M1" s="120"/>
      <c r="N1" s="120"/>
      <c r="W1" s="76"/>
    </row>
    <row r="2" spans="1:40" s="74" customFormat="1" ht="16.5" customHeight="1" x14ac:dyDescent="0.2">
      <c r="A2" s="88" t="s">
        <v>55</v>
      </c>
      <c r="B2" s="88"/>
      <c r="C2" s="88"/>
      <c r="D2" s="88"/>
      <c r="E2" s="88"/>
      <c r="F2" s="88"/>
      <c r="G2" s="88"/>
      <c r="H2" s="88"/>
      <c r="I2" s="88"/>
      <c r="J2" s="88"/>
      <c r="K2" s="88"/>
      <c r="L2" s="88"/>
      <c r="M2" s="88"/>
      <c r="N2" s="88"/>
      <c r="W2" s="76"/>
    </row>
    <row r="3" spans="1:40" s="74" customFormat="1" ht="16.5" customHeight="1" x14ac:dyDescent="0.2">
      <c r="A3" s="88"/>
      <c r="B3" s="88"/>
      <c r="C3" s="88"/>
      <c r="D3" s="88"/>
      <c r="E3" s="88"/>
      <c r="F3" s="88"/>
      <c r="G3" s="88"/>
      <c r="H3" s="88"/>
      <c r="I3" s="88"/>
      <c r="J3" s="88"/>
      <c r="K3" s="88"/>
      <c r="L3" s="88"/>
      <c r="M3" s="88"/>
      <c r="N3" s="88"/>
      <c r="W3" s="76"/>
    </row>
    <row r="4" spans="1:40" s="74" customFormat="1" ht="18.75" customHeight="1" x14ac:dyDescent="0.2">
      <c r="A4" s="61" t="s">
        <v>79</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40" s="74" customFormat="1" ht="18.75" customHeight="1" x14ac:dyDescent="0.2">
      <c r="A5" s="63"/>
      <c r="B5" s="100"/>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row>
    <row r="6" spans="1:40" s="74" customFormat="1" ht="94.5" customHeight="1" x14ac:dyDescent="0.2">
      <c r="A6" s="111" t="s">
        <v>0</v>
      </c>
      <c r="B6" s="111" t="s">
        <v>3</v>
      </c>
      <c r="C6" s="121" t="s">
        <v>4</v>
      </c>
      <c r="D6" s="121"/>
      <c r="E6" s="114" t="s">
        <v>5</v>
      </c>
      <c r="F6" s="115"/>
      <c r="G6" s="114" t="s">
        <v>6</v>
      </c>
      <c r="H6" s="115"/>
      <c r="I6" s="114" t="s">
        <v>7</v>
      </c>
      <c r="J6" s="115"/>
      <c r="K6" s="114" t="s">
        <v>8</v>
      </c>
      <c r="L6" s="115"/>
      <c r="M6" s="114" t="s">
        <v>9</v>
      </c>
      <c r="N6" s="115"/>
      <c r="O6" s="114" t="s">
        <v>10</v>
      </c>
      <c r="P6" s="115"/>
      <c r="Q6" s="114" t="s">
        <v>11</v>
      </c>
      <c r="R6" s="115"/>
      <c r="S6" s="114" t="s">
        <v>12</v>
      </c>
      <c r="T6" s="115"/>
      <c r="U6" s="114" t="s">
        <v>13</v>
      </c>
      <c r="V6" s="115"/>
      <c r="W6" s="114" t="s">
        <v>14</v>
      </c>
      <c r="X6" s="115"/>
      <c r="Y6" s="114" t="s">
        <v>15</v>
      </c>
      <c r="Z6" s="115"/>
      <c r="AA6" s="114" t="s">
        <v>16</v>
      </c>
      <c r="AB6" s="115"/>
      <c r="AC6" s="114" t="s">
        <v>17</v>
      </c>
      <c r="AD6" s="115"/>
      <c r="AE6" s="108" t="s">
        <v>18</v>
      </c>
      <c r="AF6" s="110"/>
      <c r="AG6" s="108" t="s">
        <v>19</v>
      </c>
      <c r="AH6" s="110"/>
      <c r="AI6" s="118" t="s">
        <v>20</v>
      </c>
      <c r="AJ6" s="119"/>
      <c r="AK6" s="118" t="s">
        <v>21</v>
      </c>
      <c r="AL6" s="119"/>
      <c r="AM6" s="118" t="s">
        <v>22</v>
      </c>
      <c r="AN6" s="119"/>
    </row>
    <row r="7" spans="1:40" s="74" customFormat="1" ht="55.5" customHeight="1" x14ac:dyDescent="0.2">
      <c r="A7" s="113"/>
      <c r="B7" s="113"/>
      <c r="C7" s="80" t="s">
        <v>58</v>
      </c>
      <c r="D7" s="80" t="s">
        <v>59</v>
      </c>
      <c r="E7" s="80" t="s">
        <v>58</v>
      </c>
      <c r="F7" s="80" t="s">
        <v>59</v>
      </c>
      <c r="G7" s="80" t="s">
        <v>58</v>
      </c>
      <c r="H7" s="80" t="s">
        <v>59</v>
      </c>
      <c r="I7" s="80" t="s">
        <v>58</v>
      </c>
      <c r="J7" s="80" t="s">
        <v>59</v>
      </c>
      <c r="K7" s="80" t="s">
        <v>58</v>
      </c>
      <c r="L7" s="80" t="s">
        <v>59</v>
      </c>
      <c r="M7" s="80" t="s">
        <v>58</v>
      </c>
      <c r="N7" s="80" t="s">
        <v>59</v>
      </c>
      <c r="O7" s="80" t="s">
        <v>58</v>
      </c>
      <c r="P7" s="80" t="s">
        <v>59</v>
      </c>
      <c r="Q7" s="80" t="s">
        <v>58</v>
      </c>
      <c r="R7" s="80" t="s">
        <v>59</v>
      </c>
      <c r="S7" s="80" t="s">
        <v>58</v>
      </c>
      <c r="T7" s="80" t="s">
        <v>59</v>
      </c>
      <c r="U7" s="80" t="s">
        <v>58</v>
      </c>
      <c r="V7" s="80" t="s">
        <v>59</v>
      </c>
      <c r="W7" s="80" t="s">
        <v>58</v>
      </c>
      <c r="X7" s="80" t="s">
        <v>59</v>
      </c>
      <c r="Y7" s="80" t="s">
        <v>58</v>
      </c>
      <c r="Z7" s="80" t="s">
        <v>59</v>
      </c>
      <c r="AA7" s="80" t="s">
        <v>58</v>
      </c>
      <c r="AB7" s="80" t="s">
        <v>59</v>
      </c>
      <c r="AC7" s="80" t="s">
        <v>58</v>
      </c>
      <c r="AD7" s="80" t="s">
        <v>59</v>
      </c>
      <c r="AE7" s="80" t="s">
        <v>58</v>
      </c>
      <c r="AF7" s="80" t="s">
        <v>59</v>
      </c>
      <c r="AG7" s="80" t="s">
        <v>58</v>
      </c>
      <c r="AH7" s="80" t="s">
        <v>59</v>
      </c>
      <c r="AI7" s="80" t="s">
        <v>58</v>
      </c>
      <c r="AJ7" s="80" t="s">
        <v>59</v>
      </c>
      <c r="AK7" s="80" t="s">
        <v>58</v>
      </c>
      <c r="AL7" s="80" t="s">
        <v>59</v>
      </c>
      <c r="AM7" s="80" t="s">
        <v>58</v>
      </c>
      <c r="AN7" s="80" t="s">
        <v>59</v>
      </c>
    </row>
    <row r="8" spans="1:40" customFormat="1" ht="24.95" customHeight="1" x14ac:dyDescent="0.2">
      <c r="A8" s="20">
        <v>1</v>
      </c>
      <c r="B8" s="31" t="s">
        <v>32</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11956</v>
      </c>
      <c r="V8" s="37">
        <v>5977.9663698630147</v>
      </c>
      <c r="W8" s="37">
        <v>0</v>
      </c>
      <c r="X8" s="37">
        <v>0</v>
      </c>
      <c r="Y8" s="37">
        <v>0</v>
      </c>
      <c r="Z8" s="37">
        <v>0</v>
      </c>
      <c r="AA8" s="37">
        <v>6183301</v>
      </c>
      <c r="AB8" s="37">
        <v>0</v>
      </c>
      <c r="AC8" s="37">
        <v>0</v>
      </c>
      <c r="AD8" s="37">
        <v>0</v>
      </c>
      <c r="AE8" s="37">
        <v>0</v>
      </c>
      <c r="AF8" s="37">
        <v>0</v>
      </c>
      <c r="AG8" s="37">
        <v>0</v>
      </c>
      <c r="AH8" s="37">
        <v>0</v>
      </c>
      <c r="AI8" s="37">
        <v>0</v>
      </c>
      <c r="AJ8" s="37">
        <v>0</v>
      </c>
      <c r="AK8" s="37">
        <v>0</v>
      </c>
      <c r="AL8" s="37">
        <v>0</v>
      </c>
      <c r="AM8" s="34">
        <f t="shared" ref="AM8:AM24" si="0">C8+E8+G8+I8+K8+M8+O8+Q8+S8+U8+W8+Y8+AA8+AC8+AE8+AG8+AI8+AK8</f>
        <v>6195257</v>
      </c>
      <c r="AN8" s="34">
        <f t="shared" ref="AN8:AN24" si="1">D8+F8+H8+J8+L8+N8+P8+R8+T8+V8+X8+Z8+AB8+AD8+AF8+AH8+AJ8+AL8</f>
        <v>5977.9663698630147</v>
      </c>
    </row>
    <row r="9" spans="1:40" customFormat="1" ht="24.95" customHeight="1" x14ac:dyDescent="0.2">
      <c r="A9" s="20">
        <v>2</v>
      </c>
      <c r="B9" s="31" t="s">
        <v>39</v>
      </c>
      <c r="C9" s="37">
        <v>227811.00991050026</v>
      </c>
      <c r="D9" s="37">
        <v>206838.04431847701</v>
      </c>
      <c r="E9" s="37">
        <v>0</v>
      </c>
      <c r="F9" s="37">
        <v>0</v>
      </c>
      <c r="G9" s="37">
        <v>56421.477504077033</v>
      </c>
      <c r="H9" s="37">
        <v>5620.1369124279472</v>
      </c>
      <c r="I9" s="37">
        <v>2846711.1173540559</v>
      </c>
      <c r="J9" s="37">
        <v>1075356.4263929117</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3130943.6047686329</v>
      </c>
      <c r="AN9" s="34">
        <f t="shared" si="1"/>
        <v>1287814.6076238167</v>
      </c>
    </row>
    <row r="10" spans="1:40" customFormat="1" ht="24.95" customHeight="1" x14ac:dyDescent="0.2">
      <c r="A10" s="20">
        <v>3</v>
      </c>
      <c r="B10" s="31" t="s">
        <v>28</v>
      </c>
      <c r="C10" s="37">
        <v>0</v>
      </c>
      <c r="D10" s="37">
        <v>0</v>
      </c>
      <c r="E10" s="37">
        <v>0</v>
      </c>
      <c r="F10" s="37">
        <v>0</v>
      </c>
      <c r="G10" s="37">
        <v>0</v>
      </c>
      <c r="H10" s="37">
        <v>0</v>
      </c>
      <c r="I10" s="37">
        <v>0</v>
      </c>
      <c r="J10" s="37">
        <v>0</v>
      </c>
      <c r="K10" s="37">
        <v>0</v>
      </c>
      <c r="L10" s="37">
        <v>0</v>
      </c>
      <c r="M10" s="37">
        <v>1733002.651196392</v>
      </c>
      <c r="N10" s="37">
        <v>1733002.651196392</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1733002.651196392</v>
      </c>
      <c r="AN10" s="34">
        <f t="shared" si="1"/>
        <v>1733002.651196392</v>
      </c>
    </row>
    <row r="11" spans="1:40" customFormat="1" ht="24.95" customHeight="1" x14ac:dyDescent="0.2">
      <c r="A11" s="20">
        <v>4</v>
      </c>
      <c r="B11" s="31" t="s">
        <v>36</v>
      </c>
      <c r="C11" s="37">
        <v>0</v>
      </c>
      <c r="D11" s="37">
        <v>0</v>
      </c>
      <c r="E11" s="37">
        <v>0</v>
      </c>
      <c r="F11" s="37">
        <v>0</v>
      </c>
      <c r="G11" s="37">
        <v>0</v>
      </c>
      <c r="H11" s="37">
        <v>0</v>
      </c>
      <c r="I11" s="37">
        <v>0</v>
      </c>
      <c r="J11" s="37">
        <v>0</v>
      </c>
      <c r="K11" s="37">
        <v>18443.474786554507</v>
      </c>
      <c r="L11" s="37">
        <v>15747.23</v>
      </c>
      <c r="M11" s="37">
        <v>0</v>
      </c>
      <c r="N11" s="37">
        <v>0</v>
      </c>
      <c r="O11" s="37">
        <v>0</v>
      </c>
      <c r="P11" s="37">
        <v>0</v>
      </c>
      <c r="Q11" s="37">
        <v>0</v>
      </c>
      <c r="R11" s="37">
        <v>0</v>
      </c>
      <c r="S11" s="37">
        <v>0</v>
      </c>
      <c r="T11" s="37">
        <v>0</v>
      </c>
      <c r="U11" s="37">
        <v>0</v>
      </c>
      <c r="V11" s="37">
        <v>0</v>
      </c>
      <c r="W11" s="37">
        <v>0</v>
      </c>
      <c r="X11" s="37">
        <v>0</v>
      </c>
      <c r="Y11" s="37">
        <v>0</v>
      </c>
      <c r="Z11" s="37">
        <v>0</v>
      </c>
      <c r="AA11" s="37">
        <v>125462.80806437305</v>
      </c>
      <c r="AB11" s="37">
        <v>4205.5200000000004</v>
      </c>
      <c r="AC11" s="37">
        <v>2124.6254346074634</v>
      </c>
      <c r="AD11" s="37">
        <v>360.97</v>
      </c>
      <c r="AE11" s="37">
        <v>0</v>
      </c>
      <c r="AF11" s="37">
        <v>0</v>
      </c>
      <c r="AG11" s="37">
        <v>0</v>
      </c>
      <c r="AH11" s="37">
        <v>0</v>
      </c>
      <c r="AI11" s="37">
        <v>9825.5208822831046</v>
      </c>
      <c r="AJ11" s="37">
        <v>5115.04</v>
      </c>
      <c r="AK11" s="37">
        <v>0</v>
      </c>
      <c r="AL11" s="37">
        <v>0</v>
      </c>
      <c r="AM11" s="34">
        <f t="shared" si="0"/>
        <v>155856.42916781813</v>
      </c>
      <c r="AN11" s="34">
        <f t="shared" si="1"/>
        <v>25428.760000000002</v>
      </c>
    </row>
    <row r="12" spans="1:40" customFormat="1" ht="24.95" customHeight="1" x14ac:dyDescent="0.2">
      <c r="A12" s="20">
        <v>5</v>
      </c>
      <c r="B12" s="31" t="s">
        <v>29</v>
      </c>
      <c r="C12" s="37">
        <v>0</v>
      </c>
      <c r="D12" s="37">
        <v>0</v>
      </c>
      <c r="E12" s="37">
        <v>0</v>
      </c>
      <c r="F12" s="37">
        <v>0</v>
      </c>
      <c r="G12" s="37">
        <v>0</v>
      </c>
      <c r="H12" s="37">
        <v>0</v>
      </c>
      <c r="I12" s="37">
        <v>0</v>
      </c>
      <c r="J12" s="37">
        <v>0</v>
      </c>
      <c r="K12" s="37">
        <v>0</v>
      </c>
      <c r="L12" s="37">
        <v>0</v>
      </c>
      <c r="M12" s="37">
        <v>29101.113468829037</v>
      </c>
      <c r="N12" s="37">
        <v>27743.31374355431</v>
      </c>
      <c r="O12" s="37">
        <v>0</v>
      </c>
      <c r="P12" s="37">
        <v>0</v>
      </c>
      <c r="Q12" s="37">
        <v>0</v>
      </c>
      <c r="R12" s="37">
        <v>0</v>
      </c>
      <c r="S12" s="37">
        <v>0</v>
      </c>
      <c r="T12" s="37">
        <v>0</v>
      </c>
      <c r="U12" s="37">
        <v>0</v>
      </c>
      <c r="V12" s="37">
        <v>0</v>
      </c>
      <c r="W12" s="37">
        <v>0</v>
      </c>
      <c r="X12" s="37">
        <v>0</v>
      </c>
      <c r="Y12" s="37">
        <v>0</v>
      </c>
      <c r="Z12" s="37">
        <v>0</v>
      </c>
      <c r="AA12" s="37">
        <v>38256.367276438352</v>
      </c>
      <c r="AB12" s="37">
        <v>2748.260912334852</v>
      </c>
      <c r="AC12" s="37">
        <v>0</v>
      </c>
      <c r="AD12" s="37">
        <v>0</v>
      </c>
      <c r="AE12" s="37">
        <v>0</v>
      </c>
      <c r="AF12" s="37">
        <v>0</v>
      </c>
      <c r="AG12" s="37">
        <v>0</v>
      </c>
      <c r="AH12" s="37">
        <v>0</v>
      </c>
      <c r="AI12" s="37">
        <v>0</v>
      </c>
      <c r="AJ12" s="37">
        <v>0</v>
      </c>
      <c r="AK12" s="37">
        <v>0</v>
      </c>
      <c r="AL12" s="37">
        <v>0</v>
      </c>
      <c r="AM12" s="34">
        <f t="shared" si="0"/>
        <v>67357.480745267385</v>
      </c>
      <c r="AN12" s="34">
        <f t="shared" si="1"/>
        <v>30491.574655889162</v>
      </c>
    </row>
    <row r="13" spans="1:40" customFormat="1" ht="24.95" customHeight="1" x14ac:dyDescent="0.2">
      <c r="A13" s="20">
        <v>6</v>
      </c>
      <c r="B13" s="31" t="s">
        <v>34</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1021.4951326530611</v>
      </c>
      <c r="AD13" s="37">
        <v>453.99783673469301</v>
      </c>
      <c r="AE13" s="37">
        <v>0</v>
      </c>
      <c r="AF13" s="37">
        <v>0</v>
      </c>
      <c r="AG13" s="37">
        <v>0</v>
      </c>
      <c r="AH13" s="37">
        <v>0</v>
      </c>
      <c r="AI13" s="37">
        <v>6128.970795918367</v>
      </c>
      <c r="AJ13" s="37">
        <v>907.99567346938602</v>
      </c>
      <c r="AK13" s="37">
        <v>0</v>
      </c>
      <c r="AL13" s="37">
        <v>0</v>
      </c>
      <c r="AM13" s="34">
        <f t="shared" si="0"/>
        <v>7150.4659285714279</v>
      </c>
      <c r="AN13" s="34">
        <f t="shared" si="1"/>
        <v>1361.993510204079</v>
      </c>
    </row>
    <row r="14" spans="1:40" customFormat="1" ht="24.95" customHeight="1" x14ac:dyDescent="0.2">
      <c r="A14" s="20">
        <v>7</v>
      </c>
      <c r="B14" s="31" t="s">
        <v>37</v>
      </c>
      <c r="C14" s="37">
        <v>0</v>
      </c>
      <c r="D14" s="37">
        <v>0</v>
      </c>
      <c r="E14" s="37">
        <v>0</v>
      </c>
      <c r="F14" s="37">
        <v>0</v>
      </c>
      <c r="G14" s="37">
        <v>0</v>
      </c>
      <c r="H14" s="37">
        <v>0</v>
      </c>
      <c r="I14" s="37">
        <v>0</v>
      </c>
      <c r="J14" s="37">
        <v>0</v>
      </c>
      <c r="K14" s="37">
        <v>0</v>
      </c>
      <c r="L14" s="37">
        <v>0</v>
      </c>
      <c r="M14" s="37">
        <v>205.84</v>
      </c>
      <c r="N14" s="37">
        <v>167.71</v>
      </c>
      <c r="O14" s="37">
        <v>0</v>
      </c>
      <c r="P14" s="37">
        <v>0</v>
      </c>
      <c r="Q14" s="37">
        <v>0</v>
      </c>
      <c r="R14" s="37">
        <v>0</v>
      </c>
      <c r="S14" s="37">
        <v>0</v>
      </c>
      <c r="T14" s="37">
        <v>0</v>
      </c>
      <c r="U14" s="37">
        <v>0</v>
      </c>
      <c r="V14" s="37">
        <v>0</v>
      </c>
      <c r="W14" s="37">
        <v>0</v>
      </c>
      <c r="X14" s="37">
        <v>0</v>
      </c>
      <c r="Y14" s="37">
        <v>0</v>
      </c>
      <c r="Z14" s="37">
        <v>0</v>
      </c>
      <c r="AA14" s="37">
        <v>512.14</v>
      </c>
      <c r="AB14" s="37">
        <v>119.32</v>
      </c>
      <c r="AC14" s="37">
        <v>0</v>
      </c>
      <c r="AD14" s="37">
        <v>0</v>
      </c>
      <c r="AE14" s="37">
        <v>0</v>
      </c>
      <c r="AF14" s="37">
        <v>0</v>
      </c>
      <c r="AG14" s="37">
        <v>0</v>
      </c>
      <c r="AH14" s="37">
        <v>0</v>
      </c>
      <c r="AI14" s="37">
        <v>0</v>
      </c>
      <c r="AJ14" s="37">
        <v>0</v>
      </c>
      <c r="AK14" s="37">
        <v>0</v>
      </c>
      <c r="AL14" s="37">
        <v>0</v>
      </c>
      <c r="AM14" s="34">
        <f t="shared" si="0"/>
        <v>717.98</v>
      </c>
      <c r="AN14" s="34">
        <f t="shared" si="1"/>
        <v>287.02999999999997</v>
      </c>
    </row>
    <row r="15" spans="1:40" customFormat="1" ht="24.95" customHeight="1" x14ac:dyDescent="0.2">
      <c r="A15" s="20">
        <v>8</v>
      </c>
      <c r="B15" s="31" t="s">
        <v>96</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9</v>
      </c>
      <c r="B16" s="31" t="s">
        <v>35</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10</v>
      </c>
      <c r="B17" s="31" t="s">
        <v>31</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11</v>
      </c>
      <c r="B18" s="31" t="s">
        <v>43</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12</v>
      </c>
      <c r="B19" s="31" t="s">
        <v>40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13</v>
      </c>
      <c r="B20" s="31" t="s">
        <v>41</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14</v>
      </c>
      <c r="B21" s="31" t="s">
        <v>30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15</v>
      </c>
      <c r="B22" s="33" t="s">
        <v>33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16</v>
      </c>
      <c r="B23" s="33" t="s">
        <v>42</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4">
        <f t="shared" si="0"/>
        <v>0</v>
      </c>
      <c r="AN23" s="34">
        <f t="shared" si="1"/>
        <v>0</v>
      </c>
    </row>
    <row r="24" spans="1:40" customFormat="1" ht="24.95" customHeight="1" x14ac:dyDescent="0.2">
      <c r="A24" s="20">
        <v>17</v>
      </c>
      <c r="B24" s="33" t="s">
        <v>38</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ht="15" x14ac:dyDescent="0.2">
      <c r="A25" s="13"/>
      <c r="B25" s="6" t="s">
        <v>22</v>
      </c>
      <c r="C25" s="35">
        <f t="shared" ref="C25:AN25" si="2">SUM(C8:C24)</f>
        <v>227811.00991050026</v>
      </c>
      <c r="D25" s="35">
        <f t="shared" si="2"/>
        <v>206838.04431847701</v>
      </c>
      <c r="E25" s="35">
        <f t="shared" si="2"/>
        <v>0</v>
      </c>
      <c r="F25" s="35">
        <f t="shared" si="2"/>
        <v>0</v>
      </c>
      <c r="G25" s="35">
        <f t="shared" si="2"/>
        <v>56421.477504077033</v>
      </c>
      <c r="H25" s="35">
        <f t="shared" si="2"/>
        <v>5620.1369124279472</v>
      </c>
      <c r="I25" s="35">
        <f t="shared" si="2"/>
        <v>2846711.1173540559</v>
      </c>
      <c r="J25" s="35">
        <f t="shared" si="2"/>
        <v>1075356.4263929117</v>
      </c>
      <c r="K25" s="35">
        <f t="shared" si="2"/>
        <v>18443.474786554507</v>
      </c>
      <c r="L25" s="35">
        <f t="shared" si="2"/>
        <v>15747.23</v>
      </c>
      <c r="M25" s="35">
        <f t="shared" si="2"/>
        <v>1762309.6046652212</v>
      </c>
      <c r="N25" s="35">
        <f t="shared" si="2"/>
        <v>1760913.6749399463</v>
      </c>
      <c r="O25" s="35">
        <f t="shared" si="2"/>
        <v>0</v>
      </c>
      <c r="P25" s="35">
        <f t="shared" si="2"/>
        <v>0</v>
      </c>
      <c r="Q25" s="35">
        <f t="shared" si="2"/>
        <v>0</v>
      </c>
      <c r="R25" s="35">
        <f t="shared" si="2"/>
        <v>0</v>
      </c>
      <c r="S25" s="35">
        <f t="shared" si="2"/>
        <v>0</v>
      </c>
      <c r="T25" s="35">
        <f t="shared" si="2"/>
        <v>0</v>
      </c>
      <c r="U25" s="35">
        <f t="shared" si="2"/>
        <v>11956</v>
      </c>
      <c r="V25" s="35">
        <f t="shared" si="2"/>
        <v>5977.9663698630147</v>
      </c>
      <c r="W25" s="35">
        <f t="shared" si="2"/>
        <v>0</v>
      </c>
      <c r="X25" s="35">
        <f t="shared" si="2"/>
        <v>0</v>
      </c>
      <c r="Y25" s="35">
        <f t="shared" si="2"/>
        <v>0</v>
      </c>
      <c r="Z25" s="35">
        <f t="shared" si="2"/>
        <v>0</v>
      </c>
      <c r="AA25" s="35">
        <f t="shared" si="2"/>
        <v>6347532.3153408114</v>
      </c>
      <c r="AB25" s="35">
        <f t="shared" si="2"/>
        <v>7073.1009123348522</v>
      </c>
      <c r="AC25" s="35">
        <f t="shared" si="2"/>
        <v>3146.1205672605247</v>
      </c>
      <c r="AD25" s="35">
        <f t="shared" si="2"/>
        <v>814.96783673469304</v>
      </c>
      <c r="AE25" s="35">
        <f t="shared" si="2"/>
        <v>0</v>
      </c>
      <c r="AF25" s="35">
        <f t="shared" si="2"/>
        <v>0</v>
      </c>
      <c r="AG25" s="35">
        <f t="shared" si="2"/>
        <v>0</v>
      </c>
      <c r="AH25" s="35">
        <f t="shared" si="2"/>
        <v>0</v>
      </c>
      <c r="AI25" s="35">
        <f t="shared" si="2"/>
        <v>15954.491678201472</v>
      </c>
      <c r="AJ25" s="35">
        <f t="shared" si="2"/>
        <v>6023.035673469386</v>
      </c>
      <c r="AK25" s="35">
        <f t="shared" si="2"/>
        <v>0</v>
      </c>
      <c r="AL25" s="35">
        <f t="shared" si="2"/>
        <v>0</v>
      </c>
      <c r="AM25" s="35">
        <f t="shared" si="2"/>
        <v>11290285.611806683</v>
      </c>
      <c r="AN25" s="35">
        <f t="shared" si="2"/>
        <v>3084364.5833561639</v>
      </c>
    </row>
    <row r="26" spans="1:40" ht="15" x14ac:dyDescent="0.2">
      <c r="A26" s="45"/>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8" spans="1:40" s="74" customFormat="1" ht="15" x14ac:dyDescent="0.2">
      <c r="B28" s="75" t="s">
        <v>52</v>
      </c>
      <c r="AM28" s="76"/>
      <c r="AN28" s="76"/>
    </row>
    <row r="29" spans="1:40" s="74" customFormat="1" ht="12.75" customHeight="1" x14ac:dyDescent="0.2">
      <c r="B29" s="123" t="s">
        <v>86</v>
      </c>
      <c r="C29" s="123"/>
      <c r="D29" s="123"/>
      <c r="E29" s="123"/>
      <c r="F29" s="123"/>
      <c r="G29" s="123"/>
      <c r="H29" s="123"/>
      <c r="I29" s="123"/>
      <c r="J29" s="123"/>
      <c r="K29" s="123"/>
      <c r="L29" s="123"/>
      <c r="M29" s="123"/>
      <c r="N29" s="123"/>
      <c r="O29" s="123"/>
      <c r="P29" s="123"/>
      <c r="Q29" s="123"/>
      <c r="R29" s="123"/>
    </row>
    <row r="30" spans="1:40" s="74" customFormat="1" ht="15" x14ac:dyDescent="0.2">
      <c r="B30" s="60"/>
      <c r="C30" s="60"/>
      <c r="D30" s="60"/>
      <c r="E30" s="60"/>
      <c r="F30" s="60"/>
      <c r="G30" s="60"/>
      <c r="H30" s="60"/>
      <c r="I30" s="60"/>
      <c r="J30" s="60"/>
      <c r="K30" s="60"/>
      <c r="L30" s="60"/>
      <c r="M30" s="60"/>
      <c r="N30" s="60"/>
      <c r="AM30" s="76"/>
      <c r="AN30" s="76"/>
    </row>
    <row r="31" spans="1:40" s="74" customFormat="1" ht="15" x14ac:dyDescent="0.25">
      <c r="B31" s="81" t="s">
        <v>87</v>
      </c>
    </row>
    <row r="32" spans="1:40" s="74" customFormat="1" ht="15" x14ac:dyDescent="0.25">
      <c r="B32" s="81" t="s">
        <v>62</v>
      </c>
    </row>
  </sheetData>
  <sortState ref="B7:AN22">
    <sortCondition descending="1" ref="AM6:AM22"/>
  </sortState>
  <mergeCells count="23">
    <mergeCell ref="S6:T6"/>
    <mergeCell ref="U6:V6"/>
    <mergeCell ref="W6:X6"/>
    <mergeCell ref="AK6:AL6"/>
    <mergeCell ref="O6:P6"/>
    <mergeCell ref="Q6:R6"/>
    <mergeCell ref="Y6:Z6"/>
    <mergeCell ref="AM6:AN6"/>
    <mergeCell ref="AA6:AB6"/>
    <mergeCell ref="AC6:AD6"/>
    <mergeCell ref="AE6:AF6"/>
    <mergeCell ref="AG6:AH6"/>
    <mergeCell ref="AI6:AJ6"/>
    <mergeCell ref="B29:R29"/>
    <mergeCell ref="M6:N6"/>
    <mergeCell ref="A1:N1"/>
    <mergeCell ref="A6:A7"/>
    <mergeCell ref="B6:B7"/>
    <mergeCell ref="C6:D6"/>
    <mergeCell ref="E6:F6"/>
    <mergeCell ref="G6:H6"/>
    <mergeCell ref="I6:J6"/>
    <mergeCell ref="K6:L6"/>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3"/>
  <sheetViews>
    <sheetView zoomScale="90" zoomScaleNormal="90" workbookViewId="0">
      <pane xSplit="2" ySplit="8" topLeftCell="C9" activePane="bottomRight" state="frozen"/>
      <selection pane="topRight"/>
      <selection pane="bottomLeft"/>
      <selection pane="bottomRight" activeCell="A29" sqref="A29:XFD34"/>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85546875" style="12" customWidth="1"/>
    <col min="28" max="28" width="12.7109375" style="12" customWidth="1"/>
    <col min="29" max="38" width="9.7109375" style="12" customWidth="1"/>
    <col min="39" max="39" width="12.7109375" style="12" customWidth="1"/>
    <col min="40" max="40" width="11.85546875" style="12" customWidth="1"/>
    <col min="41" max="16384" width="9.140625" style="12"/>
  </cols>
  <sheetData>
    <row r="1" spans="1:40" s="74" customFormat="1" ht="19.5" customHeight="1" x14ac:dyDescent="0.2">
      <c r="A1" s="75" t="s">
        <v>88</v>
      </c>
      <c r="B1" s="78"/>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8"/>
    </row>
    <row r="2" spans="1:40" s="74" customFormat="1" ht="19.5" customHeight="1" x14ac:dyDescent="0.2">
      <c r="A2" s="75" t="s">
        <v>48</v>
      </c>
      <c r="B2" s="78"/>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8"/>
    </row>
    <row r="3" spans="1:40" s="74" customFormat="1" ht="19.5" customHeight="1" x14ac:dyDescent="0.2">
      <c r="A3" s="75"/>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8"/>
    </row>
    <row r="4" spans="1:40" s="74" customFormat="1" ht="19.5" customHeight="1" x14ac:dyDescent="0.2">
      <c r="A4" s="61" t="s">
        <v>79</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40" s="78" customFormat="1" ht="19.5" customHeight="1" x14ac:dyDescent="0.2">
      <c r="A5" s="67"/>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40" s="74" customFormat="1" ht="19.5" customHeight="1" x14ac:dyDescent="0.2">
      <c r="A6" s="6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row>
    <row r="7" spans="1:40" s="74" customFormat="1" ht="94.5" customHeight="1" x14ac:dyDescent="0.2">
      <c r="A7" s="111" t="s">
        <v>0</v>
      </c>
      <c r="B7" s="111" t="s">
        <v>3</v>
      </c>
      <c r="C7" s="121" t="s">
        <v>4</v>
      </c>
      <c r="D7" s="121"/>
      <c r="E7" s="114" t="s">
        <v>5</v>
      </c>
      <c r="F7" s="115"/>
      <c r="G7" s="114" t="s">
        <v>6</v>
      </c>
      <c r="H7" s="115"/>
      <c r="I7" s="114" t="s">
        <v>7</v>
      </c>
      <c r="J7" s="115"/>
      <c r="K7" s="114" t="s">
        <v>8</v>
      </c>
      <c r="L7" s="115"/>
      <c r="M7" s="114" t="s">
        <v>9</v>
      </c>
      <c r="N7" s="115"/>
      <c r="O7" s="114" t="s">
        <v>10</v>
      </c>
      <c r="P7" s="115"/>
      <c r="Q7" s="114" t="s">
        <v>11</v>
      </c>
      <c r="R7" s="115"/>
      <c r="S7" s="114" t="s">
        <v>12</v>
      </c>
      <c r="T7" s="115"/>
      <c r="U7" s="114" t="s">
        <v>13</v>
      </c>
      <c r="V7" s="115"/>
      <c r="W7" s="114" t="s">
        <v>14</v>
      </c>
      <c r="X7" s="115"/>
      <c r="Y7" s="114" t="s">
        <v>15</v>
      </c>
      <c r="Z7" s="115"/>
      <c r="AA7" s="114" t="s">
        <v>16</v>
      </c>
      <c r="AB7" s="115"/>
      <c r="AC7" s="114" t="s">
        <v>17</v>
      </c>
      <c r="AD7" s="115"/>
      <c r="AE7" s="108" t="s">
        <v>18</v>
      </c>
      <c r="AF7" s="110"/>
      <c r="AG7" s="108" t="s">
        <v>19</v>
      </c>
      <c r="AH7" s="110"/>
      <c r="AI7" s="118" t="s">
        <v>20</v>
      </c>
      <c r="AJ7" s="119"/>
      <c r="AK7" s="118" t="s">
        <v>21</v>
      </c>
      <c r="AL7" s="119"/>
      <c r="AM7" s="118" t="s">
        <v>22</v>
      </c>
      <c r="AN7" s="119"/>
    </row>
    <row r="8" spans="1:40" s="74" customFormat="1" ht="45.75" customHeight="1" x14ac:dyDescent="0.2">
      <c r="A8" s="113"/>
      <c r="B8" s="113"/>
      <c r="C8" s="102" t="s">
        <v>64</v>
      </c>
      <c r="D8" s="102" t="s">
        <v>65</v>
      </c>
      <c r="E8" s="102" t="s">
        <v>64</v>
      </c>
      <c r="F8" s="102" t="s">
        <v>65</v>
      </c>
      <c r="G8" s="102" t="s">
        <v>64</v>
      </c>
      <c r="H8" s="102" t="s">
        <v>65</v>
      </c>
      <c r="I8" s="102" t="s">
        <v>64</v>
      </c>
      <c r="J8" s="102" t="s">
        <v>65</v>
      </c>
      <c r="K8" s="102" t="s">
        <v>64</v>
      </c>
      <c r="L8" s="102" t="s">
        <v>65</v>
      </c>
      <c r="M8" s="102" t="s">
        <v>64</v>
      </c>
      <c r="N8" s="102" t="s">
        <v>65</v>
      </c>
      <c r="O8" s="102" t="s">
        <v>64</v>
      </c>
      <c r="P8" s="102" t="s">
        <v>65</v>
      </c>
      <c r="Q8" s="102" t="s">
        <v>64</v>
      </c>
      <c r="R8" s="102" t="s">
        <v>65</v>
      </c>
      <c r="S8" s="102" t="s">
        <v>64</v>
      </c>
      <c r="T8" s="102" t="s">
        <v>65</v>
      </c>
      <c r="U8" s="102" t="s">
        <v>64</v>
      </c>
      <c r="V8" s="102" t="s">
        <v>65</v>
      </c>
      <c r="W8" s="102" t="s">
        <v>64</v>
      </c>
      <c r="X8" s="102" t="s">
        <v>65</v>
      </c>
      <c r="Y8" s="102" t="s">
        <v>64</v>
      </c>
      <c r="Z8" s="102" t="s">
        <v>65</v>
      </c>
      <c r="AA8" s="102" t="s">
        <v>64</v>
      </c>
      <c r="AB8" s="102" t="s">
        <v>65</v>
      </c>
      <c r="AC8" s="102" t="s">
        <v>64</v>
      </c>
      <c r="AD8" s="102" t="s">
        <v>65</v>
      </c>
      <c r="AE8" s="102" t="s">
        <v>64</v>
      </c>
      <c r="AF8" s="102" t="s">
        <v>65</v>
      </c>
      <c r="AG8" s="102" t="s">
        <v>64</v>
      </c>
      <c r="AH8" s="102" t="s">
        <v>65</v>
      </c>
      <c r="AI8" s="102" t="s">
        <v>64</v>
      </c>
      <c r="AJ8" s="102" t="s">
        <v>65</v>
      </c>
      <c r="AK8" s="102" t="s">
        <v>64</v>
      </c>
      <c r="AL8" s="102" t="s">
        <v>65</v>
      </c>
      <c r="AM8" s="102" t="s">
        <v>64</v>
      </c>
      <c r="AN8" s="102" t="s">
        <v>65</v>
      </c>
    </row>
    <row r="9" spans="1:40" customFormat="1" ht="24.95" customHeight="1" x14ac:dyDescent="0.2">
      <c r="A9" s="20">
        <v>1</v>
      </c>
      <c r="B9" s="31" t="s">
        <v>39</v>
      </c>
      <c r="C9" s="37">
        <v>9000</v>
      </c>
      <c r="D9" s="37">
        <v>9000</v>
      </c>
      <c r="E9" s="37">
        <v>0</v>
      </c>
      <c r="F9" s="37">
        <v>0</v>
      </c>
      <c r="G9" s="37">
        <v>0</v>
      </c>
      <c r="H9" s="37">
        <v>0</v>
      </c>
      <c r="I9" s="37">
        <v>3252920.57</v>
      </c>
      <c r="J9" s="37">
        <v>723202.36040784977</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ref="AM9:AM25" si="0">C9+E9+G9+I9+K9+M9+O9+Q9+S9+U9+W9+Y9+AA9+AC9+AE9+AG9+AI9+AK9</f>
        <v>3261920.57</v>
      </c>
      <c r="AN9" s="34">
        <f t="shared" ref="AN9:AN25" si="1">D9+F9+H9+J9+L9+N9+P9+R9+T9+V9+X9+Z9+AB9+AD9+AF9+AH9+AJ9+AL9</f>
        <v>732202.36040784977</v>
      </c>
    </row>
    <row r="10" spans="1:40" customFormat="1" ht="24.95" customHeight="1" x14ac:dyDescent="0.2">
      <c r="A10" s="20">
        <v>2</v>
      </c>
      <c r="B10" s="31" t="s">
        <v>28</v>
      </c>
      <c r="C10" s="37">
        <v>0</v>
      </c>
      <c r="D10" s="37">
        <v>0</v>
      </c>
      <c r="E10" s="37">
        <v>0</v>
      </c>
      <c r="F10" s="37">
        <v>0</v>
      </c>
      <c r="G10" s="37">
        <v>0</v>
      </c>
      <c r="H10" s="37">
        <v>0</v>
      </c>
      <c r="I10" s="37">
        <v>0</v>
      </c>
      <c r="J10" s="37">
        <v>0</v>
      </c>
      <c r="K10" s="37">
        <v>0</v>
      </c>
      <c r="L10" s="37">
        <v>0</v>
      </c>
      <c r="M10" s="37">
        <v>59775.592329529405</v>
      </c>
      <c r="N10" s="37">
        <v>59775.592329529405</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59775.592329529405</v>
      </c>
      <c r="AN10" s="34">
        <f t="shared" si="1"/>
        <v>59775.592329529405</v>
      </c>
    </row>
    <row r="11" spans="1:40" customFormat="1" ht="24.95" customHeight="1" x14ac:dyDescent="0.2">
      <c r="A11" s="20">
        <v>3</v>
      </c>
      <c r="B11" s="31" t="s">
        <v>36</v>
      </c>
      <c r="C11" s="37">
        <v>0</v>
      </c>
      <c r="D11" s="37">
        <v>0</v>
      </c>
      <c r="E11" s="37">
        <v>0</v>
      </c>
      <c r="F11" s="37">
        <v>0</v>
      </c>
      <c r="G11" s="37">
        <v>0</v>
      </c>
      <c r="H11" s="37">
        <v>0</v>
      </c>
      <c r="I11" s="37">
        <v>0</v>
      </c>
      <c r="J11" s="37">
        <v>0</v>
      </c>
      <c r="K11" s="37">
        <v>3.637978807091713E-12</v>
      </c>
      <c r="L11" s="37">
        <v>3.637978807091713E-12</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3.637978807091713E-12</v>
      </c>
      <c r="AN11" s="34">
        <f t="shared" si="1"/>
        <v>3.637978807091713E-12</v>
      </c>
    </row>
    <row r="12" spans="1:40" customFormat="1" ht="24.95" customHeight="1" x14ac:dyDescent="0.2">
      <c r="A12" s="20">
        <v>4</v>
      </c>
      <c r="B12" s="31" t="s">
        <v>34</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5</v>
      </c>
      <c r="B13" s="31" t="s">
        <v>96</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6</v>
      </c>
      <c r="B14" s="31" t="s">
        <v>35</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7</v>
      </c>
      <c r="B15" s="31" t="s">
        <v>32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8</v>
      </c>
      <c r="B16" s="31" t="s">
        <v>31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9</v>
      </c>
      <c r="B17" s="31" t="s">
        <v>43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10</v>
      </c>
      <c r="B18" s="31" t="s">
        <v>40</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11</v>
      </c>
      <c r="B19" s="31" t="s">
        <v>37</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12</v>
      </c>
      <c r="B20" s="31" t="s">
        <v>41</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13</v>
      </c>
      <c r="B21" s="31" t="s">
        <v>30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14</v>
      </c>
      <c r="B22" s="31" t="s">
        <v>33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15</v>
      </c>
      <c r="B23" s="33" t="s">
        <v>38</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customFormat="1" ht="24.95" customHeight="1" x14ac:dyDescent="0.2">
      <c r="A24" s="20">
        <v>16</v>
      </c>
      <c r="B24" s="33" t="s">
        <v>42</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customFormat="1" ht="24.95" customHeight="1" x14ac:dyDescent="0.2">
      <c r="A25" s="20">
        <v>17</v>
      </c>
      <c r="B25" s="33" t="s">
        <v>29</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-1.4210854715202004E-14</v>
      </c>
      <c r="AB25" s="37">
        <v>-1.4210854715202004E-14</v>
      </c>
      <c r="AC25" s="37">
        <v>0</v>
      </c>
      <c r="AD25" s="37">
        <v>0</v>
      </c>
      <c r="AE25" s="37">
        <v>0</v>
      </c>
      <c r="AF25" s="37">
        <v>0</v>
      </c>
      <c r="AG25" s="37">
        <v>0</v>
      </c>
      <c r="AH25" s="37">
        <v>0</v>
      </c>
      <c r="AI25" s="37">
        <v>-1.4210854715202004E-14</v>
      </c>
      <c r="AJ25" s="37">
        <v>-1.4210854715202004E-14</v>
      </c>
      <c r="AK25" s="37">
        <v>0</v>
      </c>
      <c r="AL25" s="37">
        <v>0</v>
      </c>
      <c r="AM25" s="34">
        <f t="shared" si="0"/>
        <v>-2.8421709430404007E-14</v>
      </c>
      <c r="AN25" s="34">
        <f t="shared" si="1"/>
        <v>-2.8421709430404007E-14</v>
      </c>
    </row>
    <row r="26" spans="1:40" ht="15" x14ac:dyDescent="0.2">
      <c r="A26" s="13"/>
      <c r="B26" s="6" t="s">
        <v>22</v>
      </c>
      <c r="C26" s="39">
        <f t="shared" ref="C26:AL26" si="2">SUM(C9:C25)</f>
        <v>9000</v>
      </c>
      <c r="D26" s="39">
        <f t="shared" si="2"/>
        <v>9000</v>
      </c>
      <c r="E26" s="39">
        <f t="shared" si="2"/>
        <v>0</v>
      </c>
      <c r="F26" s="39">
        <f t="shared" si="2"/>
        <v>0</v>
      </c>
      <c r="G26" s="39">
        <f t="shared" si="2"/>
        <v>0</v>
      </c>
      <c r="H26" s="39">
        <f t="shared" si="2"/>
        <v>0</v>
      </c>
      <c r="I26" s="39">
        <f t="shared" si="2"/>
        <v>3252920.57</v>
      </c>
      <c r="J26" s="39">
        <f t="shared" si="2"/>
        <v>723202.36040784977</v>
      </c>
      <c r="K26" s="39">
        <f t="shared" si="2"/>
        <v>3.637978807091713E-12</v>
      </c>
      <c r="L26" s="39">
        <f t="shared" si="2"/>
        <v>3.637978807091713E-12</v>
      </c>
      <c r="M26" s="39">
        <f t="shared" si="2"/>
        <v>59775.592329529405</v>
      </c>
      <c r="N26" s="39">
        <f t="shared" si="2"/>
        <v>59775.592329529405</v>
      </c>
      <c r="O26" s="39">
        <f t="shared" si="2"/>
        <v>0</v>
      </c>
      <c r="P26" s="39">
        <f t="shared" si="2"/>
        <v>0</v>
      </c>
      <c r="Q26" s="39">
        <f t="shared" si="2"/>
        <v>0</v>
      </c>
      <c r="R26" s="39">
        <f t="shared" si="2"/>
        <v>0</v>
      </c>
      <c r="S26" s="39">
        <f t="shared" si="2"/>
        <v>0</v>
      </c>
      <c r="T26" s="39">
        <f t="shared" si="2"/>
        <v>0</v>
      </c>
      <c r="U26" s="39">
        <f t="shared" si="2"/>
        <v>0</v>
      </c>
      <c r="V26" s="39">
        <f t="shared" si="2"/>
        <v>0</v>
      </c>
      <c r="W26" s="39">
        <f t="shared" si="2"/>
        <v>0</v>
      </c>
      <c r="X26" s="39">
        <f t="shared" si="2"/>
        <v>0</v>
      </c>
      <c r="Y26" s="39">
        <f t="shared" si="2"/>
        <v>0</v>
      </c>
      <c r="Z26" s="39">
        <f t="shared" si="2"/>
        <v>0</v>
      </c>
      <c r="AA26" s="39">
        <f t="shared" si="2"/>
        <v>-1.4210854715202004E-14</v>
      </c>
      <c r="AB26" s="39">
        <f t="shared" si="2"/>
        <v>-1.4210854715202004E-14</v>
      </c>
      <c r="AC26" s="39">
        <f t="shared" si="2"/>
        <v>0</v>
      </c>
      <c r="AD26" s="39">
        <f t="shared" si="2"/>
        <v>0</v>
      </c>
      <c r="AE26" s="39">
        <f t="shared" si="2"/>
        <v>0</v>
      </c>
      <c r="AF26" s="39">
        <f t="shared" si="2"/>
        <v>0</v>
      </c>
      <c r="AG26" s="39">
        <f t="shared" si="2"/>
        <v>0</v>
      </c>
      <c r="AH26" s="39">
        <f t="shared" si="2"/>
        <v>0</v>
      </c>
      <c r="AI26" s="39">
        <f t="shared" si="2"/>
        <v>-1.4210854715202004E-14</v>
      </c>
      <c r="AJ26" s="39">
        <f t="shared" si="2"/>
        <v>-1.4210854715202004E-14</v>
      </c>
      <c r="AK26" s="39">
        <f t="shared" si="2"/>
        <v>0</v>
      </c>
      <c r="AL26" s="39">
        <f t="shared" si="2"/>
        <v>0</v>
      </c>
      <c r="AM26" s="35">
        <f t="shared" ref="AM26" si="3">C26+E26+G26+I26+K26+M26+O26+Q26+S26+U26+W26+Y26+AA26+AC26+AE26+AG26+AI26+AK26</f>
        <v>3321696.1623295294</v>
      </c>
      <c r="AN26" s="35">
        <f t="shared" ref="AN26" si="4">D26+F26+H26+J26+L26+N26+P26+R26+T26+V26+X26+Z26+AB26+AD26+AF26+AH26+AJ26+AL26</f>
        <v>791977.95273737912</v>
      </c>
    </row>
    <row r="27" spans="1:40" ht="15" x14ac:dyDescent="0.2">
      <c r="A27" s="45"/>
      <c r="B27" s="4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9" spans="1:40" s="74" customFormat="1" ht="15" x14ac:dyDescent="0.2">
      <c r="B29" s="74" t="s">
        <v>52</v>
      </c>
    </row>
    <row r="30" spans="1:40" s="74" customFormat="1" ht="15" x14ac:dyDescent="0.2">
      <c r="B30" s="74" t="s">
        <v>89</v>
      </c>
    </row>
    <row r="31" spans="1:40" s="74" customFormat="1" ht="15" x14ac:dyDescent="0.2"/>
    <row r="32" spans="1:40" s="74" customFormat="1" ht="15" x14ac:dyDescent="0.2">
      <c r="B32" s="74" t="s">
        <v>90</v>
      </c>
    </row>
    <row r="33" spans="2:2" s="74" customFormat="1" ht="15" x14ac:dyDescent="0.2">
      <c r="B33" s="74" t="s">
        <v>91</v>
      </c>
    </row>
  </sheetData>
  <sortState ref="B8:AN23">
    <sortCondition descending="1" ref="AM7:AM23"/>
  </sortState>
  <mergeCells count="21">
    <mergeCell ref="O7:P7"/>
    <mergeCell ref="Q7:R7"/>
    <mergeCell ref="S7:T7"/>
    <mergeCell ref="U7:V7"/>
    <mergeCell ref="W7:X7"/>
    <mergeCell ref="Y7:Z7"/>
    <mergeCell ref="AM7:AN7"/>
    <mergeCell ref="AA7:AB7"/>
    <mergeCell ref="AC7:AD7"/>
    <mergeCell ref="AE7:AF7"/>
    <mergeCell ref="AG7:AH7"/>
    <mergeCell ref="AI7:AJ7"/>
    <mergeCell ref="AK7:AL7"/>
    <mergeCell ref="K7:L7"/>
    <mergeCell ref="M7:N7"/>
    <mergeCell ref="A7:A8"/>
    <mergeCell ref="B7:B8"/>
    <mergeCell ref="C7:D7"/>
    <mergeCell ref="E7:F7"/>
    <mergeCell ref="G7:H7"/>
    <mergeCell ref="I7:J7"/>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9" activePane="bottomRight" state="frozen"/>
      <selection pane="topRight" activeCell="C1" sqref="C1"/>
      <selection pane="bottomLeft" activeCell="A7" sqref="A7"/>
      <selection pane="bottomRight" activeCell="G12" sqref="G12"/>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s="74" customFormat="1" ht="15" x14ac:dyDescent="0.2">
      <c r="A1" s="120" t="s">
        <v>92</v>
      </c>
      <c r="B1" s="120"/>
      <c r="C1" s="120"/>
      <c r="D1" s="120"/>
      <c r="E1" s="120"/>
      <c r="F1" s="120"/>
      <c r="G1" s="120"/>
      <c r="H1" s="120"/>
      <c r="I1" s="120"/>
      <c r="J1" s="120"/>
      <c r="K1" s="120"/>
      <c r="L1" s="120"/>
      <c r="M1" s="75"/>
      <c r="N1" s="75"/>
      <c r="O1" s="75"/>
      <c r="P1" s="75"/>
      <c r="Q1" s="75"/>
      <c r="R1" s="75"/>
      <c r="S1" s="75"/>
    </row>
    <row r="2" spans="1:40" s="74" customFormat="1" ht="15" x14ac:dyDescent="0.2">
      <c r="A2" s="88"/>
      <c r="B2" s="88"/>
      <c r="C2" s="88"/>
      <c r="D2" s="88"/>
      <c r="E2" s="88"/>
      <c r="F2" s="88"/>
      <c r="G2" s="88"/>
      <c r="H2" s="88"/>
      <c r="I2" s="88"/>
      <c r="J2" s="88"/>
      <c r="K2" s="88"/>
      <c r="L2" s="88"/>
      <c r="M2" s="75"/>
      <c r="N2" s="75"/>
      <c r="O2" s="75"/>
      <c r="P2" s="75"/>
      <c r="Q2" s="75"/>
      <c r="R2" s="75"/>
      <c r="S2" s="75"/>
    </row>
    <row r="3" spans="1:40" s="74" customFormat="1" ht="15" x14ac:dyDescent="0.2">
      <c r="A3" s="88" t="s">
        <v>55</v>
      </c>
      <c r="B3" s="82"/>
      <c r="C3" s="82"/>
      <c r="D3" s="82"/>
      <c r="E3" s="82"/>
      <c r="F3" s="82"/>
      <c r="G3" s="82"/>
      <c r="H3" s="82"/>
      <c r="I3" s="82"/>
      <c r="J3" s="82"/>
      <c r="K3" s="82"/>
      <c r="L3" s="82"/>
    </row>
    <row r="4" spans="1:40" s="74" customFormat="1" ht="15" x14ac:dyDescent="0.2">
      <c r="A4" s="82"/>
      <c r="B4" s="82"/>
      <c r="C4" s="82"/>
      <c r="D4" s="82"/>
      <c r="E4" s="82"/>
      <c r="F4" s="82"/>
      <c r="G4" s="82"/>
      <c r="H4" s="82"/>
      <c r="I4" s="82"/>
      <c r="J4" s="82"/>
      <c r="K4" s="82"/>
      <c r="L4" s="82"/>
    </row>
    <row r="5" spans="1:40" s="74" customFormat="1" ht="15" customHeight="1" x14ac:dyDescent="0.2">
      <c r="A5" s="61" t="s">
        <v>79</v>
      </c>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8"/>
      <c r="AN5" s="78"/>
    </row>
    <row r="6" spans="1:40" s="74" customFormat="1" ht="22.5" customHeight="1" x14ac:dyDescent="0.2">
      <c r="A6" s="63"/>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8"/>
      <c r="AN6" s="78"/>
    </row>
    <row r="7" spans="1:40" s="74" customFormat="1" ht="90" customHeight="1" x14ac:dyDescent="0.2">
      <c r="A7" s="111" t="s">
        <v>0</v>
      </c>
      <c r="B7" s="111" t="s">
        <v>3</v>
      </c>
      <c r="C7" s="121" t="s">
        <v>4</v>
      </c>
      <c r="D7" s="121"/>
      <c r="E7" s="114" t="s">
        <v>5</v>
      </c>
      <c r="F7" s="115"/>
      <c r="G7" s="114" t="s">
        <v>6</v>
      </c>
      <c r="H7" s="115"/>
      <c r="I7" s="114" t="s">
        <v>7</v>
      </c>
      <c r="J7" s="115"/>
      <c r="K7" s="114" t="s">
        <v>8</v>
      </c>
      <c r="L7" s="115"/>
      <c r="M7" s="114" t="s">
        <v>9</v>
      </c>
      <c r="N7" s="115"/>
      <c r="O7" s="114" t="s">
        <v>10</v>
      </c>
      <c r="P7" s="115"/>
      <c r="Q7" s="114" t="s">
        <v>11</v>
      </c>
      <c r="R7" s="115"/>
      <c r="S7" s="114" t="s">
        <v>12</v>
      </c>
      <c r="T7" s="115"/>
      <c r="U7" s="114" t="s">
        <v>13</v>
      </c>
      <c r="V7" s="115"/>
      <c r="W7" s="114" t="s">
        <v>14</v>
      </c>
      <c r="X7" s="115"/>
      <c r="Y7" s="114" t="s">
        <v>15</v>
      </c>
      <c r="Z7" s="115"/>
      <c r="AA7" s="114" t="s">
        <v>16</v>
      </c>
      <c r="AB7" s="115"/>
      <c r="AC7" s="114" t="s">
        <v>17</v>
      </c>
      <c r="AD7" s="115"/>
      <c r="AE7" s="108" t="s">
        <v>18</v>
      </c>
      <c r="AF7" s="110"/>
      <c r="AG7" s="108" t="s">
        <v>19</v>
      </c>
      <c r="AH7" s="110"/>
      <c r="AI7" s="118" t="s">
        <v>20</v>
      </c>
      <c r="AJ7" s="119"/>
      <c r="AK7" s="118" t="s">
        <v>21</v>
      </c>
      <c r="AL7" s="119"/>
      <c r="AM7" s="118" t="s">
        <v>22</v>
      </c>
      <c r="AN7" s="119"/>
    </row>
    <row r="8" spans="1:40" s="74" customFormat="1" ht="93" customHeight="1" x14ac:dyDescent="0.2">
      <c r="A8" s="113"/>
      <c r="B8" s="113"/>
      <c r="C8" s="73" t="s">
        <v>70</v>
      </c>
      <c r="D8" s="73" t="s">
        <v>71</v>
      </c>
      <c r="E8" s="73" t="s">
        <v>70</v>
      </c>
      <c r="F8" s="73" t="s">
        <v>71</v>
      </c>
      <c r="G8" s="73" t="s">
        <v>70</v>
      </c>
      <c r="H8" s="73" t="s">
        <v>71</v>
      </c>
      <c r="I8" s="73" t="s">
        <v>70</v>
      </c>
      <c r="J8" s="73" t="s">
        <v>71</v>
      </c>
      <c r="K8" s="73" t="s">
        <v>70</v>
      </c>
      <c r="L8" s="73" t="s">
        <v>71</v>
      </c>
      <c r="M8" s="73" t="s">
        <v>70</v>
      </c>
      <c r="N8" s="73" t="s">
        <v>71</v>
      </c>
      <c r="O8" s="73" t="s">
        <v>70</v>
      </c>
      <c r="P8" s="73" t="s">
        <v>71</v>
      </c>
      <c r="Q8" s="73" t="s">
        <v>70</v>
      </c>
      <c r="R8" s="73" t="s">
        <v>71</v>
      </c>
      <c r="S8" s="73" t="s">
        <v>70</v>
      </c>
      <c r="T8" s="73" t="s">
        <v>71</v>
      </c>
      <c r="U8" s="73" t="s">
        <v>70</v>
      </c>
      <c r="V8" s="73" t="s">
        <v>71</v>
      </c>
      <c r="W8" s="73" t="s">
        <v>70</v>
      </c>
      <c r="X8" s="73" t="s">
        <v>71</v>
      </c>
      <c r="Y8" s="73" t="s">
        <v>70</v>
      </c>
      <c r="Z8" s="73" t="s">
        <v>71</v>
      </c>
      <c r="AA8" s="73" t="s">
        <v>70</v>
      </c>
      <c r="AB8" s="73" t="s">
        <v>71</v>
      </c>
      <c r="AC8" s="73" t="s">
        <v>70</v>
      </c>
      <c r="AD8" s="73" t="s">
        <v>71</v>
      </c>
      <c r="AE8" s="73" t="s">
        <v>70</v>
      </c>
      <c r="AF8" s="73" t="s">
        <v>71</v>
      </c>
      <c r="AG8" s="73" t="s">
        <v>70</v>
      </c>
      <c r="AH8" s="73" t="s">
        <v>71</v>
      </c>
      <c r="AI8" s="73" t="s">
        <v>70</v>
      </c>
      <c r="AJ8" s="73" t="s">
        <v>71</v>
      </c>
      <c r="AK8" s="73" t="s">
        <v>70</v>
      </c>
      <c r="AL8" s="73" t="s">
        <v>71</v>
      </c>
      <c r="AM8" s="73" t="s">
        <v>70</v>
      </c>
      <c r="AN8" s="73" t="s">
        <v>71</v>
      </c>
    </row>
    <row r="9" spans="1:40" ht="24.95" customHeight="1" x14ac:dyDescent="0.2">
      <c r="A9" s="20">
        <v>1</v>
      </c>
      <c r="B9" s="31" t="s">
        <v>39</v>
      </c>
      <c r="C9" s="32">
        <v>64374.041448902302</v>
      </c>
      <c r="D9" s="32">
        <v>64374.041448902302</v>
      </c>
      <c r="E9" s="32">
        <v>0</v>
      </c>
      <c r="F9" s="32">
        <v>0</v>
      </c>
      <c r="G9" s="32">
        <v>209.19360574284019</v>
      </c>
      <c r="H9" s="32">
        <v>209.19360574284019</v>
      </c>
      <c r="I9" s="32">
        <v>3918715.8913811389</v>
      </c>
      <c r="J9" s="32">
        <v>870289.53738114121</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ref="AM9:AM25" si="0">C9+E9+G9+I9+K9+M9+O9+Q9+S9+U9+W9+Y9+AA9+AC9+AE9+AG9+AI9+AK9</f>
        <v>3983299.1264357842</v>
      </c>
      <c r="AN9" s="34">
        <f t="shared" ref="AN9:AN25" si="1">D9+F9+H9+J9+L9+N9+P9+R9+T9+V9+X9+Z9+AB9+AD9+AF9+AH9+AJ9+AL9</f>
        <v>934872.77243578632</v>
      </c>
    </row>
    <row r="10" spans="1:40" ht="24.95" customHeight="1" x14ac:dyDescent="0.2">
      <c r="A10" s="20">
        <v>2</v>
      </c>
      <c r="B10" s="31" t="s">
        <v>28</v>
      </c>
      <c r="C10" s="32">
        <v>0</v>
      </c>
      <c r="D10" s="32">
        <v>0</v>
      </c>
      <c r="E10" s="32">
        <v>0</v>
      </c>
      <c r="F10" s="32">
        <v>0</v>
      </c>
      <c r="G10" s="32">
        <v>0</v>
      </c>
      <c r="H10" s="32">
        <v>0</v>
      </c>
      <c r="I10" s="32">
        <v>0</v>
      </c>
      <c r="J10" s="32">
        <v>0</v>
      </c>
      <c r="K10" s="32">
        <v>0</v>
      </c>
      <c r="L10" s="32">
        <v>0</v>
      </c>
      <c r="M10" s="32">
        <v>208669.25110403923</v>
      </c>
      <c r="N10" s="32">
        <v>208669.25110403923</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208669.25110403923</v>
      </c>
      <c r="AN10" s="34">
        <f t="shared" si="1"/>
        <v>208669.25110403923</v>
      </c>
    </row>
    <row r="11" spans="1:40" ht="24.95" customHeight="1" x14ac:dyDescent="0.2">
      <c r="A11" s="20">
        <v>3</v>
      </c>
      <c r="B11" s="31" t="s">
        <v>36</v>
      </c>
      <c r="C11" s="32">
        <v>0</v>
      </c>
      <c r="D11" s="32">
        <v>0</v>
      </c>
      <c r="E11" s="32">
        <v>0</v>
      </c>
      <c r="F11" s="32">
        <v>0</v>
      </c>
      <c r="G11" s="32">
        <v>0</v>
      </c>
      <c r="H11" s="32">
        <v>0</v>
      </c>
      <c r="I11" s="32">
        <v>0</v>
      </c>
      <c r="J11" s="32">
        <v>0</v>
      </c>
      <c r="K11" s="32">
        <v>15398.680000000002</v>
      </c>
      <c r="L11" s="32">
        <v>15398.680000000002</v>
      </c>
      <c r="M11" s="32">
        <v>3.95</v>
      </c>
      <c r="N11" s="32">
        <v>3.95</v>
      </c>
      <c r="O11" s="32">
        <v>0</v>
      </c>
      <c r="P11" s="32">
        <v>0</v>
      </c>
      <c r="Q11" s="32">
        <v>0</v>
      </c>
      <c r="R11" s="32">
        <v>0</v>
      </c>
      <c r="S11" s="32">
        <v>0</v>
      </c>
      <c r="T11" s="32">
        <v>0</v>
      </c>
      <c r="U11" s="32">
        <v>0</v>
      </c>
      <c r="V11" s="32">
        <v>0</v>
      </c>
      <c r="W11" s="32">
        <v>0</v>
      </c>
      <c r="X11" s="32">
        <v>0</v>
      </c>
      <c r="Y11" s="32">
        <v>0</v>
      </c>
      <c r="Z11" s="32">
        <v>0</v>
      </c>
      <c r="AA11" s="32">
        <v>8283.83</v>
      </c>
      <c r="AB11" s="32">
        <v>423.53999999999996</v>
      </c>
      <c r="AC11" s="32">
        <v>0.03</v>
      </c>
      <c r="AD11" s="32">
        <v>0.03</v>
      </c>
      <c r="AE11" s="32">
        <v>0</v>
      </c>
      <c r="AF11" s="32">
        <v>0</v>
      </c>
      <c r="AG11" s="32">
        <v>0</v>
      </c>
      <c r="AH11" s="32">
        <v>0</v>
      </c>
      <c r="AI11" s="32">
        <v>378.71</v>
      </c>
      <c r="AJ11" s="32">
        <v>378.71</v>
      </c>
      <c r="AK11" s="32">
        <v>0</v>
      </c>
      <c r="AL11" s="32">
        <v>0</v>
      </c>
      <c r="AM11" s="34">
        <f t="shared" si="0"/>
        <v>24065.200000000001</v>
      </c>
      <c r="AN11" s="34">
        <f t="shared" si="1"/>
        <v>16204.910000000002</v>
      </c>
    </row>
    <row r="12" spans="1:40" ht="24.95" customHeight="1" x14ac:dyDescent="0.2">
      <c r="A12" s="20">
        <v>4</v>
      </c>
      <c r="B12" s="31" t="s">
        <v>32</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586.54562500000009</v>
      </c>
      <c r="V12" s="32">
        <v>586.54562500000009</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586.54562500000009</v>
      </c>
      <c r="AN12" s="34">
        <f t="shared" si="1"/>
        <v>586.54562500000009</v>
      </c>
    </row>
    <row r="13" spans="1:40" ht="24.95" customHeight="1" x14ac:dyDescent="0.2">
      <c r="A13" s="20">
        <v>5</v>
      </c>
      <c r="B13" s="31" t="s">
        <v>96</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5" customHeight="1" x14ac:dyDescent="0.2">
      <c r="A14" s="20">
        <v>6</v>
      </c>
      <c r="B14" s="31" t="s">
        <v>35</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5" customHeight="1" x14ac:dyDescent="0.2">
      <c r="A15" s="20">
        <v>7</v>
      </c>
      <c r="B15" s="31" t="s">
        <v>31</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5" customHeight="1" x14ac:dyDescent="0.2">
      <c r="A16" s="20">
        <v>8</v>
      </c>
      <c r="B16" s="31" t="s">
        <v>43</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5" customHeight="1" x14ac:dyDescent="0.2">
      <c r="A17" s="20">
        <v>9</v>
      </c>
      <c r="B17" s="31" t="s">
        <v>40</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5" customHeight="1" x14ac:dyDescent="0.2">
      <c r="A18" s="20">
        <v>10</v>
      </c>
      <c r="B18" s="31" t="s">
        <v>41</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5" customHeight="1" x14ac:dyDescent="0.2">
      <c r="A19" s="20">
        <v>11</v>
      </c>
      <c r="B19" s="31" t="s">
        <v>30</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5" customHeight="1" x14ac:dyDescent="0.2">
      <c r="A20" s="20">
        <v>12</v>
      </c>
      <c r="B20" s="31" t="s">
        <v>33</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5" customHeight="1" x14ac:dyDescent="0.2">
      <c r="A21" s="20">
        <v>13</v>
      </c>
      <c r="B21" s="31" t="s">
        <v>42</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4">
        <f t="shared" si="0"/>
        <v>0</v>
      </c>
      <c r="AN21" s="34">
        <f t="shared" si="1"/>
        <v>0</v>
      </c>
    </row>
    <row r="22" spans="1:40" ht="24.95" customHeight="1" x14ac:dyDescent="0.2">
      <c r="A22" s="20">
        <v>14</v>
      </c>
      <c r="B22" s="31"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4">
        <f t="shared" si="0"/>
        <v>0</v>
      </c>
      <c r="AN22" s="34">
        <f t="shared" si="1"/>
        <v>0</v>
      </c>
    </row>
    <row r="23" spans="1:40" ht="24.95" customHeight="1" x14ac:dyDescent="0.2">
      <c r="A23" s="20">
        <v>15</v>
      </c>
      <c r="B23" s="33" t="s">
        <v>37</v>
      </c>
      <c r="C23" s="32">
        <v>0</v>
      </c>
      <c r="D23" s="32">
        <v>0</v>
      </c>
      <c r="E23" s="32">
        <v>0</v>
      </c>
      <c r="F23" s="32">
        <v>0</v>
      </c>
      <c r="G23" s="32">
        <v>0</v>
      </c>
      <c r="H23" s="32">
        <v>0</v>
      </c>
      <c r="I23" s="32">
        <v>0</v>
      </c>
      <c r="J23" s="32">
        <v>0</v>
      </c>
      <c r="K23" s="32">
        <v>0</v>
      </c>
      <c r="L23" s="32">
        <v>0</v>
      </c>
      <c r="M23" s="32">
        <v>-52.63</v>
      </c>
      <c r="N23" s="32">
        <v>-52.63</v>
      </c>
      <c r="O23" s="32">
        <v>0</v>
      </c>
      <c r="P23" s="32">
        <v>0</v>
      </c>
      <c r="Q23" s="32">
        <v>0</v>
      </c>
      <c r="R23" s="32">
        <v>0</v>
      </c>
      <c r="S23" s="32">
        <v>0</v>
      </c>
      <c r="T23" s="32">
        <v>0</v>
      </c>
      <c r="U23" s="32">
        <v>0</v>
      </c>
      <c r="V23" s="32">
        <v>0</v>
      </c>
      <c r="W23" s="32">
        <v>0</v>
      </c>
      <c r="X23" s="32">
        <v>0</v>
      </c>
      <c r="Y23" s="32">
        <v>0</v>
      </c>
      <c r="Z23" s="32">
        <v>0</v>
      </c>
      <c r="AA23" s="32">
        <v>-27.89</v>
      </c>
      <c r="AB23" s="32">
        <v>-27.89</v>
      </c>
      <c r="AC23" s="32">
        <v>0</v>
      </c>
      <c r="AD23" s="32">
        <v>0</v>
      </c>
      <c r="AE23" s="32">
        <v>0</v>
      </c>
      <c r="AF23" s="32">
        <v>0</v>
      </c>
      <c r="AG23" s="32">
        <v>0</v>
      </c>
      <c r="AH23" s="32">
        <v>0</v>
      </c>
      <c r="AI23" s="32">
        <v>0</v>
      </c>
      <c r="AJ23" s="32">
        <v>0</v>
      </c>
      <c r="AK23" s="32">
        <v>0</v>
      </c>
      <c r="AL23" s="32">
        <v>0</v>
      </c>
      <c r="AM23" s="34">
        <f t="shared" si="0"/>
        <v>-80.52000000000001</v>
      </c>
      <c r="AN23" s="34">
        <f t="shared" si="1"/>
        <v>-80.52000000000001</v>
      </c>
    </row>
    <row r="24" spans="1:40" ht="24.95" customHeight="1" x14ac:dyDescent="0.2">
      <c r="A24" s="20">
        <v>16</v>
      </c>
      <c r="B24" s="33" t="s">
        <v>34</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-52.966414285714002</v>
      </c>
      <c r="AD24" s="32">
        <v>-52.966414285714002</v>
      </c>
      <c r="AE24" s="32">
        <v>0</v>
      </c>
      <c r="AF24" s="32">
        <v>0</v>
      </c>
      <c r="AG24" s="32">
        <v>0</v>
      </c>
      <c r="AH24" s="32">
        <v>0</v>
      </c>
      <c r="AI24" s="32">
        <v>-105.932828571428</v>
      </c>
      <c r="AJ24" s="32">
        <v>-105.932828571428</v>
      </c>
      <c r="AK24" s="32">
        <v>0</v>
      </c>
      <c r="AL24" s="32">
        <v>0</v>
      </c>
      <c r="AM24" s="34">
        <f t="shared" si="0"/>
        <v>-158.89924285714201</v>
      </c>
      <c r="AN24" s="34">
        <f t="shared" si="1"/>
        <v>-158.89924285714201</v>
      </c>
    </row>
    <row r="25" spans="1:40" ht="24.95" customHeight="1" x14ac:dyDescent="0.2">
      <c r="A25" s="20">
        <v>17</v>
      </c>
      <c r="B25" s="33" t="s">
        <v>29</v>
      </c>
      <c r="C25" s="32">
        <v>0</v>
      </c>
      <c r="D25" s="32">
        <v>0</v>
      </c>
      <c r="E25" s="32">
        <v>0</v>
      </c>
      <c r="F25" s="32">
        <v>0</v>
      </c>
      <c r="G25" s="32">
        <v>0</v>
      </c>
      <c r="H25" s="32">
        <v>0</v>
      </c>
      <c r="I25" s="32">
        <v>0</v>
      </c>
      <c r="J25" s="32">
        <v>0</v>
      </c>
      <c r="K25" s="32">
        <v>0</v>
      </c>
      <c r="L25" s="32">
        <v>0</v>
      </c>
      <c r="M25" s="32">
        <v>-535.01</v>
      </c>
      <c r="N25" s="32">
        <v>-535.01</v>
      </c>
      <c r="O25" s="32">
        <v>0</v>
      </c>
      <c r="P25" s="32">
        <v>0</v>
      </c>
      <c r="Q25" s="32">
        <v>0</v>
      </c>
      <c r="R25" s="32">
        <v>0</v>
      </c>
      <c r="S25" s="32">
        <v>0</v>
      </c>
      <c r="T25" s="32">
        <v>0</v>
      </c>
      <c r="U25" s="32">
        <v>0</v>
      </c>
      <c r="V25" s="32">
        <v>0</v>
      </c>
      <c r="W25" s="32">
        <v>0</v>
      </c>
      <c r="X25" s="32">
        <v>0</v>
      </c>
      <c r="Y25" s="32">
        <v>0</v>
      </c>
      <c r="Z25" s="32">
        <v>0</v>
      </c>
      <c r="AA25" s="32">
        <v>-29.14</v>
      </c>
      <c r="AB25" s="32">
        <v>-29.14</v>
      </c>
      <c r="AC25" s="32">
        <v>0</v>
      </c>
      <c r="AD25" s="32">
        <v>0</v>
      </c>
      <c r="AE25" s="32">
        <v>0</v>
      </c>
      <c r="AF25" s="32">
        <v>0</v>
      </c>
      <c r="AG25" s="32">
        <v>0</v>
      </c>
      <c r="AH25" s="32">
        <v>0</v>
      </c>
      <c r="AI25" s="32">
        <v>0</v>
      </c>
      <c r="AJ25" s="32">
        <v>0</v>
      </c>
      <c r="AK25" s="32">
        <v>0</v>
      </c>
      <c r="AL25" s="32">
        <v>0</v>
      </c>
      <c r="AM25" s="34">
        <f t="shared" si="0"/>
        <v>-564.15</v>
      </c>
      <c r="AN25" s="34">
        <f t="shared" si="1"/>
        <v>-564.15</v>
      </c>
    </row>
    <row r="26" spans="1:40" ht="15" x14ac:dyDescent="0.2">
      <c r="A26" s="13"/>
      <c r="B26" s="6" t="s">
        <v>22</v>
      </c>
      <c r="C26" s="35">
        <f t="shared" ref="C26:AN26" si="2">SUM(C9:C25)</f>
        <v>64374.041448902302</v>
      </c>
      <c r="D26" s="35">
        <f t="shared" si="2"/>
        <v>64374.041448902302</v>
      </c>
      <c r="E26" s="35">
        <f t="shared" si="2"/>
        <v>0</v>
      </c>
      <c r="F26" s="35">
        <f t="shared" si="2"/>
        <v>0</v>
      </c>
      <c r="G26" s="35">
        <f t="shared" si="2"/>
        <v>209.19360574284019</v>
      </c>
      <c r="H26" s="35">
        <f t="shared" si="2"/>
        <v>209.19360574284019</v>
      </c>
      <c r="I26" s="35">
        <f t="shared" si="2"/>
        <v>3918715.8913811389</v>
      </c>
      <c r="J26" s="35">
        <f t="shared" si="2"/>
        <v>870289.53738114121</v>
      </c>
      <c r="K26" s="35">
        <f t="shared" si="2"/>
        <v>15398.680000000002</v>
      </c>
      <c r="L26" s="35">
        <f t="shared" si="2"/>
        <v>15398.680000000002</v>
      </c>
      <c r="M26" s="35">
        <f t="shared" si="2"/>
        <v>208085.56110403923</v>
      </c>
      <c r="N26" s="35">
        <f t="shared" si="2"/>
        <v>208085.56110403923</v>
      </c>
      <c r="O26" s="35">
        <f t="shared" si="2"/>
        <v>0</v>
      </c>
      <c r="P26" s="35">
        <f t="shared" si="2"/>
        <v>0</v>
      </c>
      <c r="Q26" s="35">
        <f t="shared" si="2"/>
        <v>0</v>
      </c>
      <c r="R26" s="35">
        <f t="shared" si="2"/>
        <v>0</v>
      </c>
      <c r="S26" s="35">
        <f t="shared" si="2"/>
        <v>0</v>
      </c>
      <c r="T26" s="35">
        <f t="shared" si="2"/>
        <v>0</v>
      </c>
      <c r="U26" s="35">
        <f t="shared" si="2"/>
        <v>586.54562500000009</v>
      </c>
      <c r="V26" s="35">
        <f t="shared" si="2"/>
        <v>586.54562500000009</v>
      </c>
      <c r="W26" s="35">
        <f t="shared" si="2"/>
        <v>0</v>
      </c>
      <c r="X26" s="35">
        <f t="shared" si="2"/>
        <v>0</v>
      </c>
      <c r="Y26" s="35">
        <f t="shared" si="2"/>
        <v>0</v>
      </c>
      <c r="Z26" s="35">
        <f t="shared" si="2"/>
        <v>0</v>
      </c>
      <c r="AA26" s="35">
        <f t="shared" si="2"/>
        <v>8226.8000000000011</v>
      </c>
      <c r="AB26" s="35">
        <f t="shared" si="2"/>
        <v>366.51</v>
      </c>
      <c r="AC26" s="35">
        <f t="shared" si="2"/>
        <v>-52.936414285714001</v>
      </c>
      <c r="AD26" s="35">
        <f t="shared" si="2"/>
        <v>-52.936414285714001</v>
      </c>
      <c r="AE26" s="35">
        <f t="shared" si="2"/>
        <v>0</v>
      </c>
      <c r="AF26" s="35">
        <f t="shared" si="2"/>
        <v>0</v>
      </c>
      <c r="AG26" s="35">
        <f t="shared" si="2"/>
        <v>0</v>
      </c>
      <c r="AH26" s="35">
        <f t="shared" si="2"/>
        <v>0</v>
      </c>
      <c r="AI26" s="35">
        <f t="shared" si="2"/>
        <v>272.77717142857199</v>
      </c>
      <c r="AJ26" s="35">
        <f t="shared" si="2"/>
        <v>272.77717142857199</v>
      </c>
      <c r="AK26" s="35">
        <f t="shared" si="2"/>
        <v>0</v>
      </c>
      <c r="AL26" s="35">
        <f t="shared" si="2"/>
        <v>0</v>
      </c>
      <c r="AM26" s="35">
        <f t="shared" si="2"/>
        <v>4215816.5539219659</v>
      </c>
      <c r="AN26" s="35">
        <f t="shared" si="2"/>
        <v>1159529.9099219684</v>
      </c>
    </row>
    <row r="28" spans="1:40" s="74" customFormat="1" ht="15" x14ac:dyDescent="0.2">
      <c r="B28" s="75" t="s">
        <v>52</v>
      </c>
      <c r="C28" s="89"/>
      <c r="D28" s="89"/>
      <c r="E28" s="89"/>
      <c r="F28" s="89"/>
      <c r="G28" s="89"/>
      <c r="H28" s="89"/>
      <c r="I28" s="89"/>
      <c r="J28" s="89"/>
      <c r="K28" s="89"/>
      <c r="L28" s="89"/>
      <c r="M28" s="89"/>
      <c r="N28" s="89"/>
    </row>
    <row r="29" spans="1:40" s="74" customFormat="1" ht="15" x14ac:dyDescent="0.2">
      <c r="B29" s="117" t="s">
        <v>94</v>
      </c>
      <c r="C29" s="117"/>
      <c r="D29" s="117"/>
      <c r="E29" s="117"/>
      <c r="F29" s="117"/>
      <c r="G29" s="117"/>
      <c r="H29" s="117"/>
      <c r="I29" s="117"/>
      <c r="J29" s="117"/>
      <c r="K29" s="117"/>
      <c r="L29" s="117"/>
      <c r="M29" s="117"/>
      <c r="N29" s="117"/>
    </row>
    <row r="30" spans="1:40" s="74" customFormat="1" ht="15" x14ac:dyDescent="0.2">
      <c r="B30" s="117"/>
      <c r="C30" s="117"/>
      <c r="D30" s="117"/>
      <c r="E30" s="117"/>
      <c r="F30" s="117"/>
      <c r="G30" s="117"/>
      <c r="H30" s="117"/>
      <c r="I30" s="117"/>
      <c r="J30" s="117"/>
      <c r="K30" s="117"/>
      <c r="L30" s="117"/>
      <c r="M30" s="117"/>
      <c r="N30" s="117"/>
    </row>
    <row r="31" spans="1:40" s="74" customFormat="1" ht="9" customHeight="1" x14ac:dyDescent="0.2">
      <c r="B31" s="90"/>
      <c r="C31" s="90"/>
      <c r="D31" s="90"/>
      <c r="E31" s="90"/>
      <c r="F31" s="90"/>
      <c r="G31" s="90"/>
      <c r="H31" s="90"/>
      <c r="I31" s="90"/>
      <c r="J31" s="90"/>
      <c r="K31" s="90"/>
      <c r="L31" s="90"/>
      <c r="M31" s="90"/>
      <c r="N31" s="90"/>
    </row>
    <row r="32" spans="1:40" s="74" customFormat="1" ht="15" x14ac:dyDescent="0.25">
      <c r="B32" s="81" t="s">
        <v>93</v>
      </c>
    </row>
    <row r="33" spans="2:40" s="74" customFormat="1" ht="15" x14ac:dyDescent="0.25">
      <c r="B33" s="81" t="s">
        <v>73</v>
      </c>
    </row>
    <row r="34" spans="2:40" s="103" customFormat="1" ht="12.75" x14ac:dyDescent="0.2">
      <c r="AM34" s="104"/>
      <c r="AN34" s="104"/>
    </row>
  </sheetData>
  <sortState ref="B8:AN23">
    <sortCondition descending="1" ref="AM7:AM23"/>
  </sortState>
  <mergeCells count="23">
    <mergeCell ref="K7:L7"/>
    <mergeCell ref="A7:A8"/>
    <mergeCell ref="B7:B8"/>
    <mergeCell ref="C7:D7"/>
    <mergeCell ref="E7:F7"/>
    <mergeCell ref="G7:H7"/>
    <mergeCell ref="I7:J7"/>
    <mergeCell ref="AK7:AL7"/>
    <mergeCell ref="AM7:AN7"/>
    <mergeCell ref="B29:N30"/>
    <mergeCell ref="A1:L1"/>
    <mergeCell ref="Y7:Z7"/>
    <mergeCell ref="AA7:AB7"/>
    <mergeCell ref="AC7:AD7"/>
    <mergeCell ref="AE7:AF7"/>
    <mergeCell ref="AG7:AH7"/>
    <mergeCell ref="AI7:AJ7"/>
    <mergeCell ref="M7:N7"/>
    <mergeCell ref="O7:P7"/>
    <mergeCell ref="Q7:R7"/>
    <mergeCell ref="S7:T7"/>
    <mergeCell ref="U7:V7"/>
    <mergeCell ref="W7:X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K6" sqref="K6"/>
    </sheetView>
  </sheetViews>
  <sheetFormatPr defaultRowHeight="12.75" x14ac:dyDescent="0.2"/>
  <cols>
    <col min="1" max="1" width="4.42578125" customWidth="1"/>
    <col min="2" max="2" width="56.28515625" customWidth="1"/>
    <col min="3" max="3" width="13" customWidth="1"/>
    <col min="4" max="4" width="10.7109375" customWidth="1"/>
  </cols>
  <sheetData>
    <row r="1" spans="1:5" ht="15" x14ac:dyDescent="0.25">
      <c r="A1" s="98"/>
      <c r="B1" s="98"/>
      <c r="C1" s="98"/>
      <c r="D1" s="98"/>
    </row>
    <row r="2" spans="1:5" ht="12.75" customHeight="1" x14ac:dyDescent="0.2">
      <c r="A2" s="124" t="s">
        <v>95</v>
      </c>
      <c r="B2" s="124"/>
      <c r="C2" s="124"/>
      <c r="D2" s="124"/>
    </row>
    <row r="3" spans="1:5" ht="12.75" customHeight="1" x14ac:dyDescent="0.2">
      <c r="A3" s="124"/>
      <c r="B3" s="124"/>
      <c r="C3" s="124"/>
      <c r="D3" s="124"/>
      <c r="E3" s="2"/>
    </row>
    <row r="4" spans="1:5" x14ac:dyDescent="0.2">
      <c r="A4" s="124"/>
      <c r="B4" s="124"/>
      <c r="C4" s="124"/>
      <c r="D4" s="124"/>
      <c r="E4" s="2"/>
    </row>
    <row r="5" spans="1:5" ht="15" x14ac:dyDescent="0.25">
      <c r="A5" s="98"/>
      <c r="B5" s="98"/>
      <c r="C5" s="98"/>
      <c r="D5" s="98"/>
    </row>
    <row r="6" spans="1:5" ht="43.5" customHeight="1" x14ac:dyDescent="0.2">
      <c r="A6" s="92" t="s">
        <v>0</v>
      </c>
      <c r="B6" s="92" t="s">
        <v>74</v>
      </c>
      <c r="C6" s="92" t="s">
        <v>75</v>
      </c>
      <c r="D6" s="92" t="s">
        <v>76</v>
      </c>
    </row>
    <row r="7" spans="1:5" ht="27" customHeight="1" x14ac:dyDescent="0.2">
      <c r="A7" s="7">
        <v>1</v>
      </c>
      <c r="B7" s="93" t="s">
        <v>4</v>
      </c>
      <c r="C7" s="38">
        <f>HLOOKUP(B7,'Accept. Re Prem. &amp; Retrocession'!$6:$26,20,FALSE)</f>
        <v>241928.95058608512</v>
      </c>
      <c r="D7" s="28">
        <f>C7/$C$25</f>
        <v>3.9226005534465688E-2</v>
      </c>
    </row>
    <row r="8" spans="1:5" ht="27" customHeight="1" x14ac:dyDescent="0.2">
      <c r="A8" s="7">
        <v>2</v>
      </c>
      <c r="B8" s="93" t="s">
        <v>5</v>
      </c>
      <c r="C8" s="38">
        <f>HLOOKUP(B8,'Accept. Re Prem. &amp; Retrocession'!$6:$26,20,FALSE)</f>
        <v>0</v>
      </c>
      <c r="D8" s="28">
        <f t="shared" ref="D8:D21" si="0">C8/$C$25</f>
        <v>0</v>
      </c>
    </row>
    <row r="9" spans="1:5" ht="27" customHeight="1" x14ac:dyDescent="0.2">
      <c r="A9" s="7">
        <v>3</v>
      </c>
      <c r="B9" s="93" t="s">
        <v>6</v>
      </c>
      <c r="C9" s="38">
        <f>HLOOKUP(B9,'Accept. Re Prem. &amp; Retrocession'!$6:$26,20,FALSE)</f>
        <v>233784.38228210772</v>
      </c>
      <c r="D9" s="28">
        <f t="shared" si="0"/>
        <v>3.7905457164402093E-2</v>
      </c>
    </row>
    <row r="10" spans="1:5" ht="27" customHeight="1" x14ac:dyDescent="0.2">
      <c r="A10" s="7">
        <v>4</v>
      </c>
      <c r="B10" s="93" t="s">
        <v>7</v>
      </c>
      <c r="C10" s="38">
        <f>HLOOKUP(B10,'Accept. Re Prem. &amp; Retrocession'!$6:$26,20,FALSE)</f>
        <v>2848130.4247743296</v>
      </c>
      <c r="D10" s="28">
        <f t="shared" si="0"/>
        <v>0.4617916935299754</v>
      </c>
    </row>
    <row r="11" spans="1:5" ht="27" customHeight="1" x14ac:dyDescent="0.2">
      <c r="A11" s="7">
        <v>5</v>
      </c>
      <c r="B11" s="93" t="s">
        <v>8</v>
      </c>
      <c r="C11" s="38">
        <f>HLOOKUP(B11,'Accept. Re Prem. &amp; Retrocession'!$6:$26,20,FALSE)</f>
        <v>0</v>
      </c>
      <c r="D11" s="28">
        <f t="shared" si="0"/>
        <v>0</v>
      </c>
    </row>
    <row r="12" spans="1:5" ht="27" customHeight="1" x14ac:dyDescent="0.2">
      <c r="A12" s="7">
        <v>6</v>
      </c>
      <c r="B12" s="93" t="s">
        <v>9</v>
      </c>
      <c r="C12" s="38">
        <f>HLOOKUP(B12,'Accept. Re Prem. &amp; Retrocession'!$6:$26,20,FALSE)</f>
        <v>1884761.0525082354</v>
      </c>
      <c r="D12" s="28">
        <f t="shared" si="0"/>
        <v>0.3055923951959047</v>
      </c>
    </row>
    <row r="13" spans="1:5" ht="27" customHeight="1" x14ac:dyDescent="0.2">
      <c r="A13" s="7">
        <v>7</v>
      </c>
      <c r="B13" s="93" t="s">
        <v>10</v>
      </c>
      <c r="C13" s="38">
        <f>HLOOKUP(B13,'Accept. Re Prem. &amp; Retrocession'!$6:$26,20,FALSE)</f>
        <v>0</v>
      </c>
      <c r="D13" s="28">
        <f t="shared" si="0"/>
        <v>0</v>
      </c>
    </row>
    <row r="14" spans="1:5" ht="27" customHeight="1" x14ac:dyDescent="0.2">
      <c r="A14" s="7">
        <v>8</v>
      </c>
      <c r="B14" s="93" t="s">
        <v>11</v>
      </c>
      <c r="C14" s="38">
        <f>HLOOKUP(B14,'Accept. Re Prem. &amp; Retrocession'!$6:$26,20,FALSE)</f>
        <v>0</v>
      </c>
      <c r="D14" s="28">
        <f t="shared" si="0"/>
        <v>0</v>
      </c>
    </row>
    <row r="15" spans="1:5" ht="27" customHeight="1" x14ac:dyDescent="0.2">
      <c r="A15" s="7">
        <v>9</v>
      </c>
      <c r="B15" s="93" t="s">
        <v>12</v>
      </c>
      <c r="C15" s="38">
        <f>HLOOKUP(B15,'Accept. Re Prem. &amp; Retrocession'!$6:$26,20,FALSE)</f>
        <v>0</v>
      </c>
      <c r="D15" s="28">
        <f t="shared" si="0"/>
        <v>0</v>
      </c>
    </row>
    <row r="16" spans="1:5" ht="27" customHeight="1" x14ac:dyDescent="0.2">
      <c r="A16" s="7">
        <v>10</v>
      </c>
      <c r="B16" s="93" t="s">
        <v>13</v>
      </c>
      <c r="C16" s="38">
        <f>HLOOKUP(B16,'Accept. Re Prem. &amp; Retrocession'!$6:$26,20,FALSE)</f>
        <v>23462</v>
      </c>
      <c r="D16" s="28">
        <f t="shared" si="0"/>
        <v>3.804094299669845E-3</v>
      </c>
    </row>
    <row r="17" spans="1:4" ht="27" customHeight="1" x14ac:dyDescent="0.2">
      <c r="A17" s="7">
        <v>11</v>
      </c>
      <c r="B17" s="93" t="s">
        <v>14</v>
      </c>
      <c r="C17" s="38">
        <f>HLOOKUP(B17,'Accept. Re Prem. &amp; Retrocession'!$6:$26,20,FALSE)</f>
        <v>0</v>
      </c>
      <c r="D17" s="28">
        <f t="shared" si="0"/>
        <v>0</v>
      </c>
    </row>
    <row r="18" spans="1:4" ht="27" customHeight="1" x14ac:dyDescent="0.2">
      <c r="A18" s="7">
        <v>12</v>
      </c>
      <c r="B18" s="93" t="s">
        <v>15</v>
      </c>
      <c r="C18" s="38">
        <f>HLOOKUP(B18,'Accept. Re Prem. &amp; Retrocession'!$6:$26,20,FALSE)</f>
        <v>0</v>
      </c>
      <c r="D18" s="28">
        <f t="shared" si="0"/>
        <v>0</v>
      </c>
    </row>
    <row r="19" spans="1:4" ht="27" customHeight="1" x14ac:dyDescent="0.2">
      <c r="A19" s="7">
        <v>13</v>
      </c>
      <c r="B19" s="93" t="s">
        <v>16</v>
      </c>
      <c r="C19" s="38">
        <f>HLOOKUP(B19,'Accept. Re Prem. &amp; Retrocession'!$6:$26,20,FALSE)</f>
        <v>920427.55819900008</v>
      </c>
      <c r="D19" s="28">
        <f t="shared" si="0"/>
        <v>0.14923677552654721</v>
      </c>
    </row>
    <row r="20" spans="1:4" ht="27" customHeight="1" x14ac:dyDescent="0.2">
      <c r="A20" s="7">
        <v>14</v>
      </c>
      <c r="B20" s="93" t="s">
        <v>17</v>
      </c>
      <c r="C20" s="38">
        <f>HLOOKUP(B20,'Accept. Re Prem. &amp; Retrocession'!$6:$26,20,FALSE)</f>
        <v>1984.90112</v>
      </c>
      <c r="D20" s="28">
        <f t="shared" si="0"/>
        <v>3.2182895899754031E-4</v>
      </c>
    </row>
    <row r="21" spans="1:4" ht="27" customHeight="1" x14ac:dyDescent="0.2">
      <c r="A21" s="7">
        <v>15</v>
      </c>
      <c r="B21" s="93" t="s">
        <v>18</v>
      </c>
      <c r="C21" s="38">
        <f>HLOOKUP(B21,'Accept. Re Prem. &amp; Retrocession'!$6:$26,20,FALSE)</f>
        <v>0</v>
      </c>
      <c r="D21" s="28">
        <f t="shared" si="0"/>
        <v>0</v>
      </c>
    </row>
    <row r="22" spans="1:4" ht="27" customHeight="1" x14ac:dyDescent="0.2">
      <c r="A22" s="7">
        <v>16</v>
      </c>
      <c r="B22" s="93" t="s">
        <v>19</v>
      </c>
      <c r="C22" s="38">
        <f>HLOOKUP(B22,'Accept. Re Prem. &amp; Retrocession'!$6:$26,20,FALSE)</f>
        <v>0</v>
      </c>
      <c r="D22" s="28">
        <f>C22/$C$25</f>
        <v>0</v>
      </c>
    </row>
    <row r="23" spans="1:4" ht="27" customHeight="1" x14ac:dyDescent="0.2">
      <c r="A23" s="7">
        <v>17</v>
      </c>
      <c r="B23" s="93" t="s">
        <v>20</v>
      </c>
      <c r="C23" s="38">
        <f>HLOOKUP(B23,'Accept. Re Prem. &amp; Retrocession'!$6:$26,20,FALSE)</f>
        <v>13086.03038</v>
      </c>
      <c r="D23" s="28">
        <f>C23/$C$25</f>
        <v>2.1217497900376959E-3</v>
      </c>
    </row>
    <row r="24" spans="1:4" ht="27" customHeight="1" x14ac:dyDescent="0.2">
      <c r="A24" s="7">
        <v>18</v>
      </c>
      <c r="B24" s="93" t="s">
        <v>21</v>
      </c>
      <c r="C24" s="38">
        <f>HLOOKUP(B24,'Accept. Re Prem. &amp; Retrocession'!$6:$26,20,FALSE)</f>
        <v>0</v>
      </c>
      <c r="D24" s="28">
        <f>C24/$C$25</f>
        <v>0</v>
      </c>
    </row>
    <row r="25" spans="1:4" ht="27" customHeight="1" x14ac:dyDescent="0.2">
      <c r="A25" s="3"/>
      <c r="B25" s="94" t="s">
        <v>22</v>
      </c>
      <c r="C25" s="26">
        <f>SUM(C7:C24)</f>
        <v>6167565.299849757</v>
      </c>
      <c r="D25" s="27">
        <f>SUM(D7:D24)</f>
        <v>1.0000000000000004</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8"/>
  <sheetViews>
    <sheetView zoomScale="90" zoomScaleNormal="90" workbookViewId="0">
      <pane xSplit="2" ySplit="6" topLeftCell="C19" activePane="bottomRight" state="frozen"/>
      <selection pane="topRight" activeCell="C1" sqref="C1"/>
      <selection pane="bottomLeft" activeCell="A6" sqref="A6"/>
      <selection pane="bottomRight" activeCell="G4" sqref="G4"/>
    </sheetView>
  </sheetViews>
  <sheetFormatPr defaultRowHeight="12.75" x14ac:dyDescent="0.2"/>
  <cols>
    <col min="1" max="1" width="5.85546875" style="12" customWidth="1"/>
    <col min="2" max="2" width="49.5703125" style="12" customWidth="1"/>
    <col min="3" max="8" width="20" style="12" customWidth="1"/>
    <col min="9" max="16384" width="9.140625" style="12"/>
  </cols>
  <sheetData>
    <row r="1" spans="1:11" s="61" customFormat="1" ht="28.5" customHeight="1" x14ac:dyDescent="0.2">
      <c r="A1" s="66" t="s">
        <v>44</v>
      </c>
      <c r="B1" s="60"/>
    </row>
    <row r="2" spans="1:11" s="61" customFormat="1" ht="28.5" customHeight="1" x14ac:dyDescent="0.2">
      <c r="A2" s="66" t="s">
        <v>48</v>
      </c>
      <c r="B2" s="60"/>
    </row>
    <row r="3" spans="1:11" s="61" customFormat="1" ht="22.5" customHeight="1" x14ac:dyDescent="0.2">
      <c r="A3" s="66"/>
      <c r="B3" s="60"/>
    </row>
    <row r="4" spans="1:11" s="61" customFormat="1" ht="18" customHeight="1" x14ac:dyDescent="0.2">
      <c r="A4" s="67" t="s">
        <v>2</v>
      </c>
      <c r="B4" s="60"/>
    </row>
    <row r="5" spans="1:11" s="61" customFormat="1" ht="18" customHeight="1" x14ac:dyDescent="0.2">
      <c r="A5" s="63"/>
      <c r="C5" s="60"/>
      <c r="D5" s="60"/>
      <c r="E5" s="60"/>
      <c r="F5" s="60"/>
      <c r="G5" s="60"/>
    </row>
    <row r="6" spans="1:11" s="61" customFormat="1" ht="89.25" customHeight="1" x14ac:dyDescent="0.2">
      <c r="A6" s="68" t="s">
        <v>0</v>
      </c>
      <c r="B6" s="68" t="s">
        <v>3</v>
      </c>
      <c r="C6" s="69" t="s">
        <v>8</v>
      </c>
      <c r="D6" s="69" t="s">
        <v>45</v>
      </c>
      <c r="E6" s="69" t="s">
        <v>46</v>
      </c>
      <c r="F6" s="64" t="s">
        <v>47</v>
      </c>
      <c r="G6" s="64" t="s">
        <v>13</v>
      </c>
      <c r="H6" s="70" t="s">
        <v>22</v>
      </c>
    </row>
    <row r="7" spans="1:11" s="10" customFormat="1" ht="24.95" customHeight="1" x14ac:dyDescent="0.2">
      <c r="A7" s="20">
        <v>1</v>
      </c>
      <c r="B7" s="21" t="s">
        <v>28</v>
      </c>
      <c r="C7" s="32">
        <v>20990</v>
      </c>
      <c r="D7" s="32">
        <v>0</v>
      </c>
      <c r="E7" s="32">
        <v>750453</v>
      </c>
      <c r="F7" s="32">
        <v>7</v>
      </c>
      <c r="G7" s="32">
        <v>1</v>
      </c>
      <c r="H7" s="34">
        <f t="shared" ref="H7:H23" si="0">SUM(C7:G7)</f>
        <v>771451</v>
      </c>
      <c r="K7" s="54"/>
    </row>
    <row r="8" spans="1:11" s="11" customFormat="1" ht="24.95" customHeight="1" x14ac:dyDescent="0.2">
      <c r="A8" s="20">
        <v>2</v>
      </c>
      <c r="B8" s="21" t="s">
        <v>33</v>
      </c>
      <c r="C8" s="32">
        <v>23189</v>
      </c>
      <c r="D8" s="32">
        <v>0</v>
      </c>
      <c r="E8" s="32">
        <v>743561</v>
      </c>
      <c r="F8" s="32">
        <v>0</v>
      </c>
      <c r="G8" s="32">
        <v>0</v>
      </c>
      <c r="H8" s="34">
        <f t="shared" si="0"/>
        <v>766750</v>
      </c>
      <c r="J8" s="10"/>
      <c r="K8" s="54"/>
    </row>
    <row r="9" spans="1:11" ht="24.95" customHeight="1" x14ac:dyDescent="0.2">
      <c r="A9" s="20">
        <v>3</v>
      </c>
      <c r="B9" s="21" t="s">
        <v>29</v>
      </c>
      <c r="C9" s="32">
        <v>19450</v>
      </c>
      <c r="D9" s="32">
        <v>0</v>
      </c>
      <c r="E9" s="32">
        <v>740495</v>
      </c>
      <c r="F9" s="32">
        <v>0</v>
      </c>
      <c r="G9" s="32">
        <v>5</v>
      </c>
      <c r="H9" s="34">
        <f t="shared" si="0"/>
        <v>759950</v>
      </c>
      <c r="J9" s="10"/>
      <c r="K9" s="54"/>
    </row>
    <row r="10" spans="1:11" ht="24.95" customHeight="1" x14ac:dyDescent="0.2">
      <c r="A10" s="20">
        <v>4</v>
      </c>
      <c r="B10" s="21" t="s">
        <v>35</v>
      </c>
      <c r="C10" s="32">
        <v>22996</v>
      </c>
      <c r="D10" s="32">
        <v>0</v>
      </c>
      <c r="E10" s="32">
        <v>732584</v>
      </c>
      <c r="F10" s="32">
        <v>0</v>
      </c>
      <c r="G10" s="32">
        <v>0</v>
      </c>
      <c r="H10" s="34">
        <f t="shared" si="0"/>
        <v>755580</v>
      </c>
      <c r="J10" s="10"/>
      <c r="K10" s="54"/>
    </row>
    <row r="11" spans="1:11" ht="24.95" customHeight="1" x14ac:dyDescent="0.2">
      <c r="A11" s="20">
        <v>5</v>
      </c>
      <c r="B11" s="21" t="s">
        <v>40</v>
      </c>
      <c r="C11" s="32">
        <v>6223</v>
      </c>
      <c r="D11" s="32">
        <v>0</v>
      </c>
      <c r="E11" s="32">
        <v>726011</v>
      </c>
      <c r="F11" s="32">
        <v>0</v>
      </c>
      <c r="G11" s="32">
        <v>0</v>
      </c>
      <c r="H11" s="34">
        <f t="shared" si="0"/>
        <v>732234</v>
      </c>
      <c r="J11" s="10"/>
      <c r="K11" s="54"/>
    </row>
    <row r="12" spans="1:11" ht="24.95" customHeight="1" x14ac:dyDescent="0.2">
      <c r="A12" s="20">
        <v>6</v>
      </c>
      <c r="B12" s="21" t="s">
        <v>36</v>
      </c>
      <c r="C12" s="32">
        <v>4537</v>
      </c>
      <c r="D12" s="32">
        <v>0</v>
      </c>
      <c r="E12" s="32">
        <v>725471</v>
      </c>
      <c r="F12" s="32">
        <v>0</v>
      </c>
      <c r="G12" s="32">
        <v>1</v>
      </c>
      <c r="H12" s="34">
        <f t="shared" si="0"/>
        <v>730009</v>
      </c>
      <c r="J12" s="10"/>
      <c r="K12" s="54"/>
    </row>
    <row r="13" spans="1:11" ht="24.95" customHeight="1" x14ac:dyDescent="0.2">
      <c r="A13" s="20">
        <v>7</v>
      </c>
      <c r="B13" s="21" t="s">
        <v>39</v>
      </c>
      <c r="C13" s="32">
        <v>3285</v>
      </c>
      <c r="D13" s="32">
        <v>0</v>
      </c>
      <c r="E13" s="32">
        <v>724932</v>
      </c>
      <c r="F13" s="32">
        <v>0</v>
      </c>
      <c r="G13" s="32">
        <v>0</v>
      </c>
      <c r="H13" s="34">
        <f t="shared" si="0"/>
        <v>728217</v>
      </c>
      <c r="J13" s="10"/>
      <c r="K13" s="54"/>
    </row>
    <row r="14" spans="1:11" ht="24.95" customHeight="1" x14ac:dyDescent="0.2">
      <c r="A14" s="20">
        <v>8</v>
      </c>
      <c r="B14" s="21" t="s">
        <v>96</v>
      </c>
      <c r="C14" s="32">
        <v>3271</v>
      </c>
      <c r="D14" s="32">
        <v>0</v>
      </c>
      <c r="E14" s="32">
        <v>723907</v>
      </c>
      <c r="F14" s="32">
        <v>5</v>
      </c>
      <c r="G14" s="32">
        <v>1</v>
      </c>
      <c r="H14" s="34">
        <f t="shared" si="0"/>
        <v>727184</v>
      </c>
      <c r="J14" s="10"/>
      <c r="K14" s="54"/>
    </row>
    <row r="15" spans="1:11" ht="24.95" customHeight="1" x14ac:dyDescent="0.2">
      <c r="A15" s="20">
        <v>9</v>
      </c>
      <c r="B15" s="21" t="s">
        <v>34</v>
      </c>
      <c r="C15" s="32">
        <v>3012</v>
      </c>
      <c r="D15" s="32">
        <v>0</v>
      </c>
      <c r="E15" s="32">
        <v>723921</v>
      </c>
      <c r="F15" s="32">
        <v>0</v>
      </c>
      <c r="G15" s="32">
        <v>0</v>
      </c>
      <c r="H15" s="34">
        <f t="shared" si="0"/>
        <v>726933</v>
      </c>
      <c r="J15" s="10"/>
      <c r="K15" s="54"/>
    </row>
    <row r="16" spans="1:11" ht="24.95" customHeight="1" x14ac:dyDescent="0.2">
      <c r="A16" s="20">
        <v>10</v>
      </c>
      <c r="B16" s="21" t="s">
        <v>32</v>
      </c>
      <c r="C16" s="32">
        <v>2441</v>
      </c>
      <c r="D16" s="32">
        <v>0</v>
      </c>
      <c r="E16" s="32">
        <v>723996</v>
      </c>
      <c r="F16" s="32">
        <v>14</v>
      </c>
      <c r="G16" s="32">
        <v>11</v>
      </c>
      <c r="H16" s="34">
        <f t="shared" si="0"/>
        <v>726462</v>
      </c>
      <c r="J16" s="10"/>
      <c r="K16" s="54"/>
    </row>
    <row r="17" spans="1:11" ht="24.95" customHeight="1" x14ac:dyDescent="0.2">
      <c r="A17" s="20">
        <v>11</v>
      </c>
      <c r="B17" s="21" t="s">
        <v>38</v>
      </c>
      <c r="C17" s="32">
        <v>3021</v>
      </c>
      <c r="D17" s="32">
        <v>0</v>
      </c>
      <c r="E17" s="32">
        <v>723128</v>
      </c>
      <c r="F17" s="32">
        <v>1</v>
      </c>
      <c r="G17" s="32">
        <v>0</v>
      </c>
      <c r="H17" s="34">
        <f t="shared" si="0"/>
        <v>726150</v>
      </c>
      <c r="J17" s="10"/>
      <c r="K17" s="54"/>
    </row>
    <row r="18" spans="1:11" ht="24.95" customHeight="1" x14ac:dyDescent="0.2">
      <c r="A18" s="20">
        <v>12</v>
      </c>
      <c r="B18" s="21" t="s">
        <v>37</v>
      </c>
      <c r="C18" s="32">
        <v>1819</v>
      </c>
      <c r="D18" s="32">
        <v>0</v>
      </c>
      <c r="E18" s="32">
        <v>722953</v>
      </c>
      <c r="F18" s="32">
        <v>8</v>
      </c>
      <c r="G18" s="32">
        <v>0</v>
      </c>
      <c r="H18" s="34">
        <f t="shared" si="0"/>
        <v>724780</v>
      </c>
      <c r="J18" s="10"/>
      <c r="K18" s="54"/>
    </row>
    <row r="19" spans="1:11" ht="24.95" customHeight="1" x14ac:dyDescent="0.2">
      <c r="A19" s="20">
        <v>13</v>
      </c>
      <c r="B19" s="21" t="s">
        <v>31</v>
      </c>
      <c r="C19" s="32">
        <v>1143</v>
      </c>
      <c r="D19" s="32">
        <v>0</v>
      </c>
      <c r="E19" s="32">
        <v>722153</v>
      </c>
      <c r="F19" s="32">
        <v>0</v>
      </c>
      <c r="G19" s="32">
        <v>0</v>
      </c>
      <c r="H19" s="34">
        <f t="shared" si="0"/>
        <v>723296</v>
      </c>
      <c r="J19" s="10"/>
      <c r="K19" s="54"/>
    </row>
    <row r="20" spans="1:11" ht="24.95" customHeight="1" x14ac:dyDescent="0.2">
      <c r="A20" s="20">
        <v>14</v>
      </c>
      <c r="B20" s="21" t="s">
        <v>41</v>
      </c>
      <c r="C20" s="32">
        <v>224</v>
      </c>
      <c r="D20" s="32">
        <v>40</v>
      </c>
      <c r="E20" s="32">
        <v>721098</v>
      </c>
      <c r="F20" s="32">
        <v>0</v>
      </c>
      <c r="G20" s="32">
        <v>0</v>
      </c>
      <c r="H20" s="34">
        <f t="shared" si="0"/>
        <v>721362</v>
      </c>
      <c r="J20" s="10"/>
      <c r="K20" s="54"/>
    </row>
    <row r="21" spans="1:11" ht="24.95" customHeight="1" x14ac:dyDescent="0.2">
      <c r="A21" s="20">
        <v>15</v>
      </c>
      <c r="B21" s="30" t="s">
        <v>30</v>
      </c>
      <c r="C21" s="32">
        <v>0</v>
      </c>
      <c r="D21" s="32">
        <v>0</v>
      </c>
      <c r="E21" s="32">
        <v>721036</v>
      </c>
      <c r="F21" s="32">
        <v>0</v>
      </c>
      <c r="G21" s="32">
        <v>0</v>
      </c>
      <c r="H21" s="34">
        <f t="shared" si="0"/>
        <v>721036</v>
      </c>
      <c r="J21" s="10"/>
      <c r="K21" s="54"/>
    </row>
    <row r="22" spans="1:11" ht="24.95" customHeight="1" x14ac:dyDescent="0.2">
      <c r="A22" s="20">
        <v>16</v>
      </c>
      <c r="B22" s="30" t="s">
        <v>42</v>
      </c>
      <c r="C22" s="32">
        <v>3370</v>
      </c>
      <c r="D22" s="32">
        <v>0</v>
      </c>
      <c r="E22" s="32">
        <v>649553</v>
      </c>
      <c r="F22" s="32">
        <v>5</v>
      </c>
      <c r="G22" s="32">
        <v>0</v>
      </c>
      <c r="H22" s="34">
        <f t="shared" si="0"/>
        <v>652928</v>
      </c>
      <c r="J22" s="10"/>
      <c r="K22" s="54"/>
    </row>
    <row r="23" spans="1:11" ht="24.95" customHeight="1" x14ac:dyDescent="0.2">
      <c r="A23" s="20">
        <v>17</v>
      </c>
      <c r="B23" s="30" t="s">
        <v>43</v>
      </c>
      <c r="C23" s="32">
        <v>180</v>
      </c>
      <c r="D23" s="32">
        <v>0</v>
      </c>
      <c r="E23" s="32">
        <v>175430</v>
      </c>
      <c r="F23" s="32">
        <v>15</v>
      </c>
      <c r="G23" s="32">
        <v>0</v>
      </c>
      <c r="H23" s="34">
        <f t="shared" si="0"/>
        <v>175625</v>
      </c>
      <c r="J23" s="10"/>
      <c r="K23" s="54"/>
    </row>
    <row r="24" spans="1:11" x14ac:dyDescent="0.2">
      <c r="A24" s="22"/>
      <c r="B24" s="23" t="s">
        <v>22</v>
      </c>
      <c r="C24" s="35">
        <f>SUM(C7:C23)</f>
        <v>119151</v>
      </c>
      <c r="D24" s="35">
        <f>SUM(D7:D23)</f>
        <v>40</v>
      </c>
      <c r="E24" s="35">
        <f>SUM(E7:E23)-721036*14-175278-649346</f>
        <v>831554</v>
      </c>
      <c r="F24" s="35">
        <f>SUM(F7:F23)</f>
        <v>55</v>
      </c>
      <c r="G24" s="35">
        <f>SUM(G7:G23)</f>
        <v>19</v>
      </c>
      <c r="H24" s="35">
        <f>SUM(H7:H23)-721036*14-175278-649346</f>
        <v>950819</v>
      </c>
    </row>
    <row r="25" spans="1:11" s="14" customFormat="1" ht="12.75" customHeight="1" x14ac:dyDescent="0.2"/>
    <row r="26" spans="1:11" ht="12.75" customHeight="1" x14ac:dyDescent="0.2">
      <c r="C26" s="56"/>
      <c r="D26" s="56"/>
      <c r="E26" s="56"/>
      <c r="F26" s="56"/>
      <c r="G26" s="56"/>
      <c r="H26" s="56"/>
      <c r="J26" s="56"/>
    </row>
    <row r="28" spans="1:11" x14ac:dyDescent="0.2">
      <c r="C28" s="16"/>
      <c r="D28" s="16"/>
      <c r="E28" s="16"/>
      <c r="F28" s="16"/>
      <c r="G28" s="16"/>
      <c r="H28" s="16"/>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3"/>
  <sheetViews>
    <sheetView zoomScale="90" zoomScaleNormal="90" workbookViewId="0">
      <pane xSplit="2" ySplit="7" topLeftCell="AC23" activePane="bottomRight" state="frozen"/>
      <selection pane="topRight" activeCell="C1" sqref="C1"/>
      <selection pane="bottomLeft" activeCell="A6" sqref="A6"/>
      <selection pane="bottomRight" activeCell="B31" sqref="B31"/>
    </sheetView>
  </sheetViews>
  <sheetFormatPr defaultRowHeight="12.75" x14ac:dyDescent="0.2"/>
  <cols>
    <col min="1" max="1" width="5.85546875" style="12" customWidth="1"/>
    <col min="2" max="2" width="49.5703125" style="12" customWidth="1"/>
    <col min="3" max="40" width="12.7109375" style="12" customWidth="1"/>
    <col min="41" max="16384" width="9.140625" style="12"/>
  </cols>
  <sheetData>
    <row r="1" spans="1:40" s="61" customFormat="1" ht="28.5" customHeight="1" x14ac:dyDescent="0.2">
      <c r="A1" s="71" t="s">
        <v>49</v>
      </c>
      <c r="B1" s="60"/>
      <c r="C1" s="60"/>
      <c r="D1" s="60"/>
      <c r="E1" s="60"/>
      <c r="F1" s="60"/>
      <c r="G1" s="60"/>
      <c r="H1" s="60"/>
      <c r="I1" s="72"/>
      <c r="J1" s="72"/>
    </row>
    <row r="2" spans="1:40" s="61" customFormat="1" ht="28.5" customHeight="1" x14ac:dyDescent="0.2">
      <c r="A2" s="71" t="s">
        <v>48</v>
      </c>
      <c r="B2" s="60"/>
      <c r="C2" s="60"/>
      <c r="D2" s="60"/>
      <c r="E2" s="60"/>
      <c r="F2" s="60"/>
      <c r="G2" s="60"/>
      <c r="H2" s="60"/>
      <c r="I2" s="72"/>
      <c r="J2" s="72"/>
    </row>
    <row r="3" spans="1:40" s="61" customFormat="1" ht="28.5" customHeight="1" x14ac:dyDescent="0.2">
      <c r="A3" s="71"/>
      <c r="B3" s="60"/>
      <c r="C3" s="60"/>
      <c r="D3" s="60"/>
      <c r="E3" s="60"/>
      <c r="F3" s="60"/>
      <c r="G3" s="60"/>
      <c r="H3" s="60"/>
      <c r="I3" s="72"/>
      <c r="J3" s="72"/>
    </row>
    <row r="4" spans="1:40" s="61" customFormat="1" ht="18" customHeight="1" x14ac:dyDescent="0.2">
      <c r="A4" s="61" t="s">
        <v>2</v>
      </c>
      <c r="B4" s="60"/>
      <c r="C4" s="60"/>
      <c r="D4" s="60"/>
      <c r="E4" s="60"/>
      <c r="F4" s="60"/>
      <c r="G4" s="60"/>
      <c r="H4" s="60"/>
      <c r="I4" s="72"/>
      <c r="J4" s="72"/>
    </row>
    <row r="5" spans="1:40" s="61" customFormat="1" ht="18" customHeight="1" x14ac:dyDescent="0.2">
      <c r="A5" s="63"/>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row>
    <row r="6" spans="1:40" s="61" customFormat="1" ht="89.25" customHeight="1" x14ac:dyDescent="0.2">
      <c r="A6" s="111" t="s">
        <v>0</v>
      </c>
      <c r="B6" s="111" t="s">
        <v>3</v>
      </c>
      <c r="C6" s="114" t="s">
        <v>4</v>
      </c>
      <c r="D6" s="115"/>
      <c r="E6" s="114" t="s">
        <v>5</v>
      </c>
      <c r="F6" s="115"/>
      <c r="G6" s="114" t="s">
        <v>6</v>
      </c>
      <c r="H6" s="115"/>
      <c r="I6" s="114" t="s">
        <v>7</v>
      </c>
      <c r="J6" s="115"/>
      <c r="K6" s="114" t="s">
        <v>8</v>
      </c>
      <c r="L6" s="115"/>
      <c r="M6" s="114" t="s">
        <v>9</v>
      </c>
      <c r="N6" s="115"/>
      <c r="O6" s="114" t="s">
        <v>10</v>
      </c>
      <c r="P6" s="115"/>
      <c r="Q6" s="114" t="s">
        <v>11</v>
      </c>
      <c r="R6" s="115"/>
      <c r="S6" s="114" t="s">
        <v>12</v>
      </c>
      <c r="T6" s="115"/>
      <c r="U6" s="114" t="s">
        <v>13</v>
      </c>
      <c r="V6" s="115"/>
      <c r="W6" s="114" t="s">
        <v>14</v>
      </c>
      <c r="X6" s="115"/>
      <c r="Y6" s="114" t="s">
        <v>15</v>
      </c>
      <c r="Z6" s="115"/>
      <c r="AA6" s="108" t="s">
        <v>16</v>
      </c>
      <c r="AB6" s="110"/>
      <c r="AC6" s="108" t="s">
        <v>17</v>
      </c>
      <c r="AD6" s="110"/>
      <c r="AE6" s="108" t="s">
        <v>18</v>
      </c>
      <c r="AF6" s="110"/>
      <c r="AG6" s="108" t="s">
        <v>19</v>
      </c>
      <c r="AH6" s="110"/>
      <c r="AI6" s="108" t="s">
        <v>20</v>
      </c>
      <c r="AJ6" s="110"/>
      <c r="AK6" s="108" t="s">
        <v>21</v>
      </c>
      <c r="AL6" s="110"/>
      <c r="AM6" s="108" t="s">
        <v>22</v>
      </c>
      <c r="AN6" s="110"/>
    </row>
    <row r="7" spans="1:40" s="61" customFormat="1" ht="45" x14ac:dyDescent="0.2">
      <c r="A7" s="113"/>
      <c r="B7" s="113"/>
      <c r="C7" s="73" t="s">
        <v>50</v>
      </c>
      <c r="D7" s="73" t="s">
        <v>51</v>
      </c>
      <c r="E7" s="73" t="s">
        <v>50</v>
      </c>
      <c r="F7" s="73" t="s">
        <v>51</v>
      </c>
      <c r="G7" s="73" t="s">
        <v>50</v>
      </c>
      <c r="H7" s="73" t="s">
        <v>51</v>
      </c>
      <c r="I7" s="73" t="s">
        <v>50</v>
      </c>
      <c r="J7" s="73" t="s">
        <v>51</v>
      </c>
      <c r="K7" s="73" t="s">
        <v>50</v>
      </c>
      <c r="L7" s="73" t="s">
        <v>51</v>
      </c>
      <c r="M7" s="73" t="s">
        <v>50</v>
      </c>
      <c r="N7" s="73" t="s">
        <v>51</v>
      </c>
      <c r="O7" s="73" t="s">
        <v>50</v>
      </c>
      <c r="P7" s="73" t="s">
        <v>51</v>
      </c>
      <c r="Q7" s="73" t="s">
        <v>50</v>
      </c>
      <c r="R7" s="73" t="s">
        <v>51</v>
      </c>
      <c r="S7" s="73" t="s">
        <v>50</v>
      </c>
      <c r="T7" s="73" t="s">
        <v>51</v>
      </c>
      <c r="U7" s="73" t="s">
        <v>50</v>
      </c>
      <c r="V7" s="73" t="s">
        <v>51</v>
      </c>
      <c r="W7" s="73" t="s">
        <v>50</v>
      </c>
      <c r="X7" s="73" t="s">
        <v>51</v>
      </c>
      <c r="Y7" s="73" t="s">
        <v>50</v>
      </c>
      <c r="Z7" s="73" t="s">
        <v>51</v>
      </c>
      <c r="AA7" s="73" t="s">
        <v>50</v>
      </c>
      <c r="AB7" s="73" t="s">
        <v>51</v>
      </c>
      <c r="AC7" s="73" t="s">
        <v>50</v>
      </c>
      <c r="AD7" s="73" t="s">
        <v>51</v>
      </c>
      <c r="AE7" s="73" t="s">
        <v>50</v>
      </c>
      <c r="AF7" s="73" t="s">
        <v>51</v>
      </c>
      <c r="AG7" s="73" t="s">
        <v>50</v>
      </c>
      <c r="AH7" s="73" t="s">
        <v>51</v>
      </c>
      <c r="AI7" s="73" t="s">
        <v>50</v>
      </c>
      <c r="AJ7" s="73" t="s">
        <v>51</v>
      </c>
      <c r="AK7" s="73" t="s">
        <v>50</v>
      </c>
      <c r="AL7" s="73" t="s">
        <v>51</v>
      </c>
      <c r="AM7" s="73" t="s">
        <v>50</v>
      </c>
      <c r="AN7" s="73" t="s">
        <v>51</v>
      </c>
    </row>
    <row r="8" spans="1:40" s="10" customFormat="1" ht="24.95" customHeight="1" x14ac:dyDescent="0.2">
      <c r="A8" s="20">
        <v>1</v>
      </c>
      <c r="B8" s="31" t="s">
        <v>29</v>
      </c>
      <c r="C8" s="32">
        <v>2343387.3314070003</v>
      </c>
      <c r="D8" s="32">
        <v>283475.54114690004</v>
      </c>
      <c r="E8" s="32">
        <v>1644208.316298</v>
      </c>
      <c r="F8" s="32">
        <v>0</v>
      </c>
      <c r="G8" s="32">
        <v>525454.96699260001</v>
      </c>
      <c r="H8" s="32">
        <v>8353.9900500000003</v>
      </c>
      <c r="I8" s="32">
        <v>63190280.457759999</v>
      </c>
      <c r="J8" s="32">
        <v>53313.568140000003</v>
      </c>
      <c r="K8" s="32">
        <v>13432498.775259759</v>
      </c>
      <c r="L8" s="32">
        <v>953410.9739618944</v>
      </c>
      <c r="M8" s="32">
        <v>4040688.0513795996</v>
      </c>
      <c r="N8" s="32">
        <v>106897.19613043481</v>
      </c>
      <c r="O8" s="32">
        <v>292116.74546800001</v>
      </c>
      <c r="P8" s="32">
        <v>63383.212439003997</v>
      </c>
      <c r="Q8" s="32">
        <v>0</v>
      </c>
      <c r="R8" s="32">
        <v>0</v>
      </c>
      <c r="S8" s="32">
        <v>0</v>
      </c>
      <c r="T8" s="32">
        <v>0</v>
      </c>
      <c r="U8" s="32">
        <v>135493.80119999999</v>
      </c>
      <c r="V8" s="32">
        <v>52826.508982233601</v>
      </c>
      <c r="W8" s="32">
        <v>0</v>
      </c>
      <c r="X8" s="32">
        <v>0</v>
      </c>
      <c r="Y8" s="32">
        <v>1279109.097668</v>
      </c>
      <c r="Z8" s="32">
        <v>753459.83741133858</v>
      </c>
      <c r="AA8" s="32">
        <v>13807611.804289</v>
      </c>
      <c r="AB8" s="32">
        <v>11066815.664303757</v>
      </c>
      <c r="AC8" s="32">
        <v>132851.41399999999</v>
      </c>
      <c r="AD8" s="32">
        <v>106595.75</v>
      </c>
      <c r="AE8" s="32">
        <v>1406852.4124700001</v>
      </c>
      <c r="AF8" s="32">
        <v>1123742.8759879998</v>
      </c>
      <c r="AG8" s="32">
        <v>0</v>
      </c>
      <c r="AH8" s="32">
        <v>0</v>
      </c>
      <c r="AI8" s="32">
        <v>3722678.3600409999</v>
      </c>
      <c r="AJ8" s="32">
        <v>2899049.5078640534</v>
      </c>
      <c r="AK8" s="32">
        <v>0</v>
      </c>
      <c r="AL8" s="32">
        <v>0</v>
      </c>
      <c r="AM8" s="34">
        <f t="shared" ref="AM8:AM24" si="0">C8+E8+G8+I8+K8+M8+O8+Q8+S8+U8+W8+Y8+AA8+AC8+AE8+AG8+AI8+AK8</f>
        <v>105953231.53423297</v>
      </c>
      <c r="AN8" s="34">
        <f t="shared" ref="AN8:AN24" si="1">D8+F8+H8+J8+L8+N8+P8+R8+T8+V8+X8+Z8+AB8+AD8+AF8+AH8+AJ8+AL8</f>
        <v>17471324.626417615</v>
      </c>
    </row>
    <row r="9" spans="1:40" s="11" customFormat="1" ht="24.95" customHeight="1" x14ac:dyDescent="0.2">
      <c r="A9" s="20">
        <v>2</v>
      </c>
      <c r="B9" s="31" t="s">
        <v>28</v>
      </c>
      <c r="C9" s="32">
        <v>10362071.135574</v>
      </c>
      <c r="D9" s="32">
        <v>57206.580109409602</v>
      </c>
      <c r="E9" s="32">
        <v>184679.60000000044</v>
      </c>
      <c r="F9" s="32">
        <v>0</v>
      </c>
      <c r="G9" s="32">
        <v>1247433.2131789997</v>
      </c>
      <c r="H9" s="32">
        <v>162975.94964281557</v>
      </c>
      <c r="I9" s="32">
        <v>16148.809424000005</v>
      </c>
      <c r="J9" s="32">
        <v>14445.127446310422</v>
      </c>
      <c r="K9" s="32">
        <v>21079083.685403317</v>
      </c>
      <c r="L9" s="32">
        <v>367671.47044114204</v>
      </c>
      <c r="M9" s="32">
        <v>6192578.9798092404</v>
      </c>
      <c r="N9" s="32">
        <v>203598.32568000007</v>
      </c>
      <c r="O9" s="32">
        <v>0</v>
      </c>
      <c r="P9" s="32">
        <v>0</v>
      </c>
      <c r="Q9" s="32">
        <v>473412.702361</v>
      </c>
      <c r="R9" s="32">
        <v>462908.910408</v>
      </c>
      <c r="S9" s="32">
        <v>0</v>
      </c>
      <c r="T9" s="32">
        <v>0</v>
      </c>
      <c r="U9" s="32">
        <v>653.20000000000005</v>
      </c>
      <c r="V9" s="32">
        <v>0</v>
      </c>
      <c r="W9" s="32">
        <v>0</v>
      </c>
      <c r="X9" s="32">
        <v>0</v>
      </c>
      <c r="Y9" s="32">
        <v>3342394.6420700015</v>
      </c>
      <c r="Z9" s="32">
        <v>569392.56675038673</v>
      </c>
      <c r="AA9" s="32">
        <v>28427581.01514408</v>
      </c>
      <c r="AB9" s="32">
        <v>16845558.264404152</v>
      </c>
      <c r="AC9" s="32">
        <v>0</v>
      </c>
      <c r="AD9" s="32">
        <v>0</v>
      </c>
      <c r="AE9" s="32">
        <v>2723481.5670770002</v>
      </c>
      <c r="AF9" s="32">
        <v>1901075.0932078315</v>
      </c>
      <c r="AG9" s="32">
        <v>0</v>
      </c>
      <c r="AH9" s="32">
        <v>0</v>
      </c>
      <c r="AI9" s="32">
        <v>12327230.767913999</v>
      </c>
      <c r="AJ9" s="32">
        <v>5822392.7781754024</v>
      </c>
      <c r="AK9" s="32">
        <v>0</v>
      </c>
      <c r="AL9" s="32">
        <v>0</v>
      </c>
      <c r="AM9" s="34">
        <f t="shared" si="0"/>
        <v>86376749.317955628</v>
      </c>
      <c r="AN9" s="34">
        <f t="shared" si="1"/>
        <v>26407225.066265449</v>
      </c>
    </row>
    <row r="10" spans="1:40" ht="24.95" customHeight="1" x14ac:dyDescent="0.2">
      <c r="A10" s="20">
        <v>3</v>
      </c>
      <c r="B10" s="31" t="s">
        <v>30</v>
      </c>
      <c r="C10" s="32">
        <v>3232507.0337498919</v>
      </c>
      <c r="D10" s="32">
        <v>198894.69863011589</v>
      </c>
      <c r="E10" s="32">
        <v>2440416.6471924726</v>
      </c>
      <c r="F10" s="32">
        <v>0</v>
      </c>
      <c r="G10" s="32">
        <v>346769.95082301414</v>
      </c>
      <c r="H10" s="32">
        <v>0</v>
      </c>
      <c r="I10" s="32">
        <v>55860756.158440515</v>
      </c>
      <c r="J10" s="32">
        <v>3210260.815396904</v>
      </c>
      <c r="K10" s="32">
        <v>0</v>
      </c>
      <c r="L10" s="32">
        <v>0</v>
      </c>
      <c r="M10" s="32">
        <v>1859142.1705882354</v>
      </c>
      <c r="N10" s="32">
        <v>1859142.1705882354</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21500.5</v>
      </c>
      <c r="AF10" s="32">
        <v>0</v>
      </c>
      <c r="AG10" s="32">
        <v>0</v>
      </c>
      <c r="AH10" s="32">
        <v>0</v>
      </c>
      <c r="AI10" s="32">
        <v>0</v>
      </c>
      <c r="AJ10" s="32">
        <v>0</v>
      </c>
      <c r="AK10" s="32">
        <v>0</v>
      </c>
      <c r="AL10" s="32">
        <v>0</v>
      </c>
      <c r="AM10" s="34">
        <f t="shared" si="0"/>
        <v>63761092.460794128</v>
      </c>
      <c r="AN10" s="34">
        <f t="shared" si="1"/>
        <v>5268297.6846152553</v>
      </c>
    </row>
    <row r="11" spans="1:40" ht="24.95" customHeight="1" x14ac:dyDescent="0.2">
      <c r="A11" s="20">
        <v>4</v>
      </c>
      <c r="B11" s="31" t="s">
        <v>33</v>
      </c>
      <c r="C11" s="32">
        <v>18828522.890356652</v>
      </c>
      <c r="D11" s="32">
        <v>4012578.1073268829</v>
      </c>
      <c r="E11" s="32">
        <v>516424.81374267011</v>
      </c>
      <c r="F11" s="32">
        <v>0</v>
      </c>
      <c r="G11" s="32">
        <v>1414652.3984447587</v>
      </c>
      <c r="H11" s="32">
        <v>94462.978853970009</v>
      </c>
      <c r="I11" s="32">
        <v>0</v>
      </c>
      <c r="J11" s="32">
        <v>0</v>
      </c>
      <c r="K11" s="32">
        <v>22419428.46102038</v>
      </c>
      <c r="L11" s="32">
        <v>15693427.630855758</v>
      </c>
      <c r="M11" s="32">
        <v>4354000.2197697619</v>
      </c>
      <c r="N11" s="32">
        <v>1746561.9136379634</v>
      </c>
      <c r="O11" s="32">
        <v>0</v>
      </c>
      <c r="P11" s="32">
        <v>0</v>
      </c>
      <c r="Q11" s="32">
        <v>0</v>
      </c>
      <c r="R11" s="32">
        <v>0</v>
      </c>
      <c r="S11" s="32">
        <v>0</v>
      </c>
      <c r="T11" s="32">
        <v>0</v>
      </c>
      <c r="U11" s="32">
        <v>0</v>
      </c>
      <c r="V11" s="32">
        <v>0</v>
      </c>
      <c r="W11" s="32">
        <v>0</v>
      </c>
      <c r="X11" s="32">
        <v>0</v>
      </c>
      <c r="Y11" s="32">
        <v>860994.25553443958</v>
      </c>
      <c r="Z11" s="32">
        <v>97213.295839930288</v>
      </c>
      <c r="AA11" s="32">
        <v>11563442.424234182</v>
      </c>
      <c r="AB11" s="32">
        <v>5653147.2906924514</v>
      </c>
      <c r="AC11" s="32">
        <v>0</v>
      </c>
      <c r="AD11" s="32">
        <v>0</v>
      </c>
      <c r="AE11" s="32">
        <v>228401.73705</v>
      </c>
      <c r="AF11" s="32">
        <v>200201.73705</v>
      </c>
      <c r="AG11" s="32">
        <v>599160.89553537127</v>
      </c>
      <c r="AH11" s="32">
        <v>0</v>
      </c>
      <c r="AI11" s="32">
        <v>931744.58492326026</v>
      </c>
      <c r="AJ11" s="32">
        <v>423683.18798619002</v>
      </c>
      <c r="AK11" s="32">
        <v>0</v>
      </c>
      <c r="AL11" s="32">
        <v>0</v>
      </c>
      <c r="AM11" s="34">
        <f t="shared" si="0"/>
        <v>61716772.680611476</v>
      </c>
      <c r="AN11" s="34">
        <f t="shared" si="1"/>
        <v>27921276.142243151</v>
      </c>
    </row>
    <row r="12" spans="1:40" ht="24.95" customHeight="1" x14ac:dyDescent="0.2">
      <c r="A12" s="20">
        <v>5</v>
      </c>
      <c r="B12" s="31" t="s">
        <v>32</v>
      </c>
      <c r="C12" s="32">
        <v>692299</v>
      </c>
      <c r="D12" s="32">
        <v>0</v>
      </c>
      <c r="E12" s="32">
        <v>759534</v>
      </c>
      <c r="F12" s="32">
        <v>10446.266554473614</v>
      </c>
      <c r="G12" s="32">
        <v>297101</v>
      </c>
      <c r="H12" s="32">
        <v>800.04</v>
      </c>
      <c r="I12" s="32">
        <v>9603719</v>
      </c>
      <c r="J12" s="32">
        <v>0</v>
      </c>
      <c r="K12" s="32">
        <v>2188151</v>
      </c>
      <c r="L12" s="32">
        <v>61033.340704960006</v>
      </c>
      <c r="M12" s="32">
        <v>2348540.1705882354</v>
      </c>
      <c r="N12" s="32">
        <v>28315.759839999995</v>
      </c>
      <c r="O12" s="32">
        <v>0</v>
      </c>
      <c r="P12" s="32">
        <v>0</v>
      </c>
      <c r="Q12" s="32">
        <v>1177141</v>
      </c>
      <c r="R12" s="32">
        <v>1103346.099170587</v>
      </c>
      <c r="S12" s="32">
        <v>2805272</v>
      </c>
      <c r="T12" s="32">
        <v>1942035.9391966017</v>
      </c>
      <c r="U12" s="32">
        <v>182809</v>
      </c>
      <c r="V12" s="32">
        <v>85383.80411146491</v>
      </c>
      <c r="W12" s="32">
        <v>85445</v>
      </c>
      <c r="X12" s="32">
        <v>42356.902545999998</v>
      </c>
      <c r="Y12" s="32">
        <v>756600</v>
      </c>
      <c r="Z12" s="32">
        <v>497506.79748045001</v>
      </c>
      <c r="AA12" s="32">
        <v>16269314</v>
      </c>
      <c r="AB12" s="32">
        <v>12978163.770939132</v>
      </c>
      <c r="AC12" s="32">
        <v>1116778</v>
      </c>
      <c r="AD12" s="32">
        <v>523810.22942072002</v>
      </c>
      <c r="AE12" s="32">
        <v>914420</v>
      </c>
      <c r="AF12" s="32">
        <v>621190.45167979994</v>
      </c>
      <c r="AG12" s="32">
        <v>0</v>
      </c>
      <c r="AH12" s="32">
        <v>0</v>
      </c>
      <c r="AI12" s="32">
        <v>4181808</v>
      </c>
      <c r="AJ12" s="32">
        <v>2598954.8271709052</v>
      </c>
      <c r="AK12" s="32">
        <v>0</v>
      </c>
      <c r="AL12" s="32">
        <v>0</v>
      </c>
      <c r="AM12" s="34">
        <f t="shared" si="0"/>
        <v>43378931.17058824</v>
      </c>
      <c r="AN12" s="34">
        <f t="shared" si="1"/>
        <v>20493344.228815094</v>
      </c>
    </row>
    <row r="13" spans="1:40" ht="24.95" customHeight="1" x14ac:dyDescent="0.2">
      <c r="A13" s="20">
        <v>6</v>
      </c>
      <c r="B13" s="31" t="s">
        <v>96</v>
      </c>
      <c r="C13" s="32">
        <v>161917.47</v>
      </c>
      <c r="D13" s="32">
        <v>59606.342105167183</v>
      </c>
      <c r="E13" s="32">
        <v>268509.42</v>
      </c>
      <c r="F13" s="32">
        <v>0</v>
      </c>
      <c r="G13" s="32">
        <v>319820.66000000003</v>
      </c>
      <c r="H13" s="32">
        <v>13054.71</v>
      </c>
      <c r="I13" s="32">
        <v>26305495.420000002</v>
      </c>
      <c r="J13" s="32">
        <v>0</v>
      </c>
      <c r="K13" s="32">
        <v>3134953.99</v>
      </c>
      <c r="L13" s="32">
        <v>0</v>
      </c>
      <c r="M13" s="32">
        <v>2310481.7765882355</v>
      </c>
      <c r="N13" s="32">
        <v>2788.3188354644799</v>
      </c>
      <c r="O13" s="32">
        <v>0</v>
      </c>
      <c r="P13" s="32">
        <v>0</v>
      </c>
      <c r="Q13" s="32">
        <v>387877.57</v>
      </c>
      <c r="R13" s="32">
        <v>378364.50252254994</v>
      </c>
      <c r="S13" s="32">
        <v>377718.06</v>
      </c>
      <c r="T13" s="32">
        <v>368401.36780124996</v>
      </c>
      <c r="U13" s="32">
        <v>42805.5</v>
      </c>
      <c r="V13" s="32">
        <v>32104.13</v>
      </c>
      <c r="W13" s="32">
        <v>0</v>
      </c>
      <c r="X13" s="32">
        <v>0</v>
      </c>
      <c r="Y13" s="32">
        <v>1262399.78</v>
      </c>
      <c r="Z13" s="32">
        <v>486898.91954853554</v>
      </c>
      <c r="AA13" s="32">
        <v>2773506.4399999995</v>
      </c>
      <c r="AB13" s="32">
        <v>982876.68198680005</v>
      </c>
      <c r="AC13" s="32">
        <v>56792.37</v>
      </c>
      <c r="AD13" s="32">
        <v>0</v>
      </c>
      <c r="AE13" s="32">
        <v>2928193.05</v>
      </c>
      <c r="AF13" s="32">
        <v>1841408.5249999948</v>
      </c>
      <c r="AG13" s="32">
        <v>0</v>
      </c>
      <c r="AH13" s="32">
        <v>0</v>
      </c>
      <c r="AI13" s="32">
        <v>1587516.51</v>
      </c>
      <c r="AJ13" s="32">
        <v>153849.97546640001</v>
      </c>
      <c r="AK13" s="32">
        <v>0</v>
      </c>
      <c r="AL13" s="32">
        <v>0</v>
      </c>
      <c r="AM13" s="34">
        <f t="shared" si="0"/>
        <v>41917988.016588226</v>
      </c>
      <c r="AN13" s="34">
        <f t="shared" si="1"/>
        <v>4319353.473266162</v>
      </c>
    </row>
    <row r="14" spans="1:40" ht="24.95" customHeight="1" x14ac:dyDescent="0.2">
      <c r="A14" s="20">
        <v>7</v>
      </c>
      <c r="B14" s="31" t="s">
        <v>36</v>
      </c>
      <c r="C14" s="32">
        <v>89310.627183999997</v>
      </c>
      <c r="D14" s="32">
        <v>0</v>
      </c>
      <c r="E14" s="32">
        <v>174777.90990999999</v>
      </c>
      <c r="F14" s="32">
        <v>5455.8254796247002</v>
      </c>
      <c r="G14" s="32">
        <v>377592.47771300003</v>
      </c>
      <c r="H14" s="32">
        <v>16623.977943687001</v>
      </c>
      <c r="I14" s="32">
        <v>12469531.521248</v>
      </c>
      <c r="J14" s="32">
        <v>0</v>
      </c>
      <c r="K14" s="32">
        <v>4217046.7301030001</v>
      </c>
      <c r="L14" s="32">
        <v>215064.37578081019</v>
      </c>
      <c r="M14" s="32">
        <v>2572643.6201029997</v>
      </c>
      <c r="N14" s="32">
        <v>58991.624451081996</v>
      </c>
      <c r="O14" s="32">
        <v>0</v>
      </c>
      <c r="P14" s="32">
        <v>0</v>
      </c>
      <c r="Q14" s="32">
        <v>0</v>
      </c>
      <c r="R14" s="32">
        <v>0</v>
      </c>
      <c r="S14" s="32">
        <v>0</v>
      </c>
      <c r="T14" s="32">
        <v>0</v>
      </c>
      <c r="U14" s="32">
        <v>12673.36</v>
      </c>
      <c r="V14" s="32">
        <v>1016.3308453606001</v>
      </c>
      <c r="W14" s="32">
        <v>0</v>
      </c>
      <c r="X14" s="32">
        <v>0</v>
      </c>
      <c r="Y14" s="32">
        <v>564476.50956199993</v>
      </c>
      <c r="Z14" s="32">
        <v>133036.3703736983</v>
      </c>
      <c r="AA14" s="32">
        <v>6448806.3207049994</v>
      </c>
      <c r="AB14" s="32">
        <v>5909835.5988405524</v>
      </c>
      <c r="AC14" s="32">
        <v>1008877.205558</v>
      </c>
      <c r="AD14" s="32">
        <v>984380.14408063469</v>
      </c>
      <c r="AE14" s="32">
        <v>0</v>
      </c>
      <c r="AF14" s="32">
        <v>0</v>
      </c>
      <c r="AG14" s="32">
        <v>0</v>
      </c>
      <c r="AH14" s="32">
        <v>0</v>
      </c>
      <c r="AI14" s="32">
        <v>1470512.708964</v>
      </c>
      <c r="AJ14" s="32">
        <v>1224102.3660456846</v>
      </c>
      <c r="AK14" s="32">
        <v>0</v>
      </c>
      <c r="AL14" s="32">
        <v>0</v>
      </c>
      <c r="AM14" s="34">
        <f t="shared" si="0"/>
        <v>29406248.991050001</v>
      </c>
      <c r="AN14" s="34">
        <f t="shared" si="1"/>
        <v>8548506.6138411351</v>
      </c>
    </row>
    <row r="15" spans="1:40" ht="24.95" customHeight="1" x14ac:dyDescent="0.2">
      <c r="A15" s="20">
        <v>8</v>
      </c>
      <c r="B15" s="31" t="s">
        <v>35</v>
      </c>
      <c r="C15" s="32">
        <v>266514.42</v>
      </c>
      <c r="D15" s="32">
        <v>0</v>
      </c>
      <c r="E15" s="32">
        <v>169057.28409999999</v>
      </c>
      <c r="F15" s="32">
        <v>0</v>
      </c>
      <c r="G15" s="32">
        <v>206811.96685199998</v>
      </c>
      <c r="H15" s="32">
        <v>35307.089942699997</v>
      </c>
      <c r="I15" s="32">
        <v>10863957.599999996</v>
      </c>
      <c r="J15" s="32">
        <v>0</v>
      </c>
      <c r="K15" s="32">
        <v>3378195.2319789995</v>
      </c>
      <c r="L15" s="32">
        <v>1447169.3814877998</v>
      </c>
      <c r="M15" s="32">
        <v>2338256.4614182352</v>
      </c>
      <c r="N15" s="32">
        <v>161388.27556870005</v>
      </c>
      <c r="O15" s="32">
        <v>0</v>
      </c>
      <c r="P15" s="32">
        <v>0</v>
      </c>
      <c r="Q15" s="32">
        <v>0</v>
      </c>
      <c r="R15" s="32">
        <v>0</v>
      </c>
      <c r="S15" s="32">
        <v>0</v>
      </c>
      <c r="T15" s="32">
        <v>0</v>
      </c>
      <c r="U15" s="32">
        <v>0</v>
      </c>
      <c r="V15" s="32">
        <v>0</v>
      </c>
      <c r="W15" s="32">
        <v>0</v>
      </c>
      <c r="X15" s="32">
        <v>0</v>
      </c>
      <c r="Y15" s="32">
        <v>172646.03206299999</v>
      </c>
      <c r="Z15" s="32">
        <v>120310.12588569999</v>
      </c>
      <c r="AA15" s="32">
        <v>1325251.6581519998</v>
      </c>
      <c r="AB15" s="32">
        <v>748236.15215310303</v>
      </c>
      <c r="AC15" s="32">
        <v>0</v>
      </c>
      <c r="AD15" s="32">
        <v>0</v>
      </c>
      <c r="AE15" s="32">
        <v>1203578.1765999999</v>
      </c>
      <c r="AF15" s="32">
        <v>419446.38685500028</v>
      </c>
      <c r="AG15" s="32">
        <v>0</v>
      </c>
      <c r="AH15" s="32">
        <v>0</v>
      </c>
      <c r="AI15" s="32">
        <v>441711.30699999997</v>
      </c>
      <c r="AJ15" s="32">
        <v>6123.9194239999997</v>
      </c>
      <c r="AK15" s="32">
        <v>0</v>
      </c>
      <c r="AL15" s="32">
        <v>0</v>
      </c>
      <c r="AM15" s="34">
        <f t="shared" si="0"/>
        <v>20365980.138164226</v>
      </c>
      <c r="AN15" s="34">
        <f t="shared" si="1"/>
        <v>2937981.3313170034</v>
      </c>
    </row>
    <row r="16" spans="1:40" ht="24.95" customHeight="1" x14ac:dyDescent="0.2">
      <c r="A16" s="20">
        <v>9</v>
      </c>
      <c r="B16" s="31" t="s">
        <v>31</v>
      </c>
      <c r="C16" s="32">
        <v>916134.78359994071</v>
      </c>
      <c r="D16" s="32">
        <v>0</v>
      </c>
      <c r="E16" s="32">
        <v>825347.77319996513</v>
      </c>
      <c r="F16" s="32">
        <v>0</v>
      </c>
      <c r="G16" s="32">
        <v>376554.27943573607</v>
      </c>
      <c r="H16" s="32">
        <v>31977.403656842511</v>
      </c>
      <c r="I16" s="32">
        <v>14788054.309498766</v>
      </c>
      <c r="J16" s="32">
        <v>0</v>
      </c>
      <c r="K16" s="32">
        <v>1147308.899760911</v>
      </c>
      <c r="L16" s="32">
        <v>855860.94152921101</v>
      </c>
      <c r="M16" s="32">
        <v>1991282.6340359077</v>
      </c>
      <c r="N16" s="32">
        <v>97946.788199096714</v>
      </c>
      <c r="O16" s="32">
        <v>0</v>
      </c>
      <c r="P16" s="32">
        <v>0</v>
      </c>
      <c r="Q16" s="32">
        <v>0</v>
      </c>
      <c r="R16" s="32">
        <v>0</v>
      </c>
      <c r="S16" s="32">
        <v>0</v>
      </c>
      <c r="T16" s="32">
        <v>0</v>
      </c>
      <c r="U16" s="32">
        <v>0</v>
      </c>
      <c r="V16" s="32">
        <v>0</v>
      </c>
      <c r="W16" s="32">
        <v>0</v>
      </c>
      <c r="X16" s="32">
        <v>0</v>
      </c>
      <c r="Y16" s="32">
        <v>62662.571598999988</v>
      </c>
      <c r="Z16" s="32">
        <v>40188.058316800001</v>
      </c>
      <c r="AA16" s="32">
        <v>75240.36</v>
      </c>
      <c r="AB16" s="32">
        <v>2253.0880000000002</v>
      </c>
      <c r="AC16" s="32">
        <v>0</v>
      </c>
      <c r="AD16" s="32">
        <v>0</v>
      </c>
      <c r="AE16" s="32">
        <v>0</v>
      </c>
      <c r="AF16" s="32">
        <v>0</v>
      </c>
      <c r="AG16" s="32">
        <v>0</v>
      </c>
      <c r="AH16" s="32">
        <v>0</v>
      </c>
      <c r="AI16" s="32">
        <v>0</v>
      </c>
      <c r="AJ16" s="32">
        <v>0</v>
      </c>
      <c r="AK16" s="32">
        <v>0</v>
      </c>
      <c r="AL16" s="32">
        <v>0</v>
      </c>
      <c r="AM16" s="34">
        <f t="shared" si="0"/>
        <v>20182585.611130223</v>
      </c>
      <c r="AN16" s="34">
        <f t="shared" si="1"/>
        <v>1028226.2797019503</v>
      </c>
    </row>
    <row r="17" spans="1:40" ht="24.95" customHeight="1" x14ac:dyDescent="0.2">
      <c r="A17" s="20">
        <v>10</v>
      </c>
      <c r="B17" s="31" t="s">
        <v>38</v>
      </c>
      <c r="C17" s="32">
        <v>0</v>
      </c>
      <c r="D17" s="32">
        <v>0</v>
      </c>
      <c r="E17" s="32">
        <v>12228</v>
      </c>
      <c r="F17" s="32">
        <v>0</v>
      </c>
      <c r="G17" s="32">
        <v>75375.94</v>
      </c>
      <c r="H17" s="32">
        <v>46586.36</v>
      </c>
      <c r="I17" s="32">
        <v>9132051.0199999996</v>
      </c>
      <c r="J17" s="32">
        <v>0</v>
      </c>
      <c r="K17" s="32">
        <v>3082512.74</v>
      </c>
      <c r="L17" s="32">
        <v>1978133</v>
      </c>
      <c r="M17" s="32">
        <v>2061297.4</v>
      </c>
      <c r="N17" s="32">
        <v>139548.66</v>
      </c>
      <c r="O17" s="32">
        <v>0</v>
      </c>
      <c r="P17" s="32">
        <v>0</v>
      </c>
      <c r="Q17" s="32">
        <v>59917.85</v>
      </c>
      <c r="R17" s="32">
        <v>42574.13</v>
      </c>
      <c r="S17" s="32">
        <v>18577.150000000001</v>
      </c>
      <c r="T17" s="32">
        <v>13199.84</v>
      </c>
      <c r="U17" s="32">
        <v>0</v>
      </c>
      <c r="V17" s="32">
        <v>0</v>
      </c>
      <c r="W17" s="32">
        <v>0</v>
      </c>
      <c r="X17" s="32">
        <v>0</v>
      </c>
      <c r="Y17" s="32">
        <v>30634.28</v>
      </c>
      <c r="Z17" s="32">
        <v>22501.87</v>
      </c>
      <c r="AA17" s="32">
        <v>106990.96</v>
      </c>
      <c r="AB17" s="32">
        <v>85592.69</v>
      </c>
      <c r="AC17" s="32">
        <v>0</v>
      </c>
      <c r="AD17" s="32">
        <v>0</v>
      </c>
      <c r="AE17" s="32">
        <v>38344.33</v>
      </c>
      <c r="AF17" s="32">
        <v>0</v>
      </c>
      <c r="AG17" s="32">
        <v>0</v>
      </c>
      <c r="AH17" s="32">
        <v>0</v>
      </c>
      <c r="AI17" s="32">
        <v>2700</v>
      </c>
      <c r="AJ17" s="32">
        <v>0</v>
      </c>
      <c r="AK17" s="32">
        <v>0</v>
      </c>
      <c r="AL17" s="32">
        <v>0</v>
      </c>
      <c r="AM17" s="34">
        <f t="shared" si="0"/>
        <v>14620629.67</v>
      </c>
      <c r="AN17" s="34">
        <f t="shared" si="1"/>
        <v>2328136.5499999998</v>
      </c>
    </row>
    <row r="18" spans="1:40" ht="24.95" customHeight="1" x14ac:dyDescent="0.2">
      <c r="A18" s="20">
        <v>11</v>
      </c>
      <c r="B18" s="31" t="s">
        <v>39</v>
      </c>
      <c r="C18" s="32">
        <v>85792.725078714881</v>
      </c>
      <c r="D18" s="32">
        <v>49185.252105310763</v>
      </c>
      <c r="E18" s="32">
        <v>12798.624548000002</v>
      </c>
      <c r="F18" s="32">
        <v>7158.0755480000134</v>
      </c>
      <c r="G18" s="32">
        <v>198231.61601774112</v>
      </c>
      <c r="H18" s="32">
        <v>98057.523490238498</v>
      </c>
      <c r="I18" s="32">
        <v>6954347.3989204559</v>
      </c>
      <c r="J18" s="32">
        <v>240028.30372973596</v>
      </c>
      <c r="K18" s="32">
        <v>1997572.4944588933</v>
      </c>
      <c r="L18" s="32">
        <v>228508.13147820113</v>
      </c>
      <c r="M18" s="32">
        <v>2134856.3658025125</v>
      </c>
      <c r="N18" s="32">
        <v>6047.1787244684165</v>
      </c>
      <c r="O18" s="32">
        <v>0</v>
      </c>
      <c r="P18" s="32">
        <v>0</v>
      </c>
      <c r="Q18" s="32">
        <v>0</v>
      </c>
      <c r="R18" s="32">
        <v>0</v>
      </c>
      <c r="S18" s="32">
        <v>0</v>
      </c>
      <c r="T18" s="32">
        <v>0</v>
      </c>
      <c r="U18" s="32">
        <v>0</v>
      </c>
      <c r="V18" s="32">
        <v>0</v>
      </c>
      <c r="W18" s="32">
        <v>0</v>
      </c>
      <c r="X18" s="32">
        <v>0</v>
      </c>
      <c r="Y18" s="32">
        <v>10278.164910000003</v>
      </c>
      <c r="Z18" s="32">
        <v>1388.3328980658921</v>
      </c>
      <c r="AA18" s="32">
        <v>1616018.3787463035</v>
      </c>
      <c r="AB18" s="32">
        <v>729680.72300292784</v>
      </c>
      <c r="AC18" s="32">
        <v>220448.05143702877</v>
      </c>
      <c r="AD18" s="32">
        <v>74696.591537407236</v>
      </c>
      <c r="AE18" s="32">
        <v>10959.36</v>
      </c>
      <c r="AF18" s="32">
        <v>8077.380000000001</v>
      </c>
      <c r="AG18" s="32">
        <v>0</v>
      </c>
      <c r="AH18" s="32">
        <v>0</v>
      </c>
      <c r="AI18" s="32">
        <v>100840.106</v>
      </c>
      <c r="AJ18" s="32">
        <v>64633.291879999997</v>
      </c>
      <c r="AK18" s="32">
        <v>0</v>
      </c>
      <c r="AL18" s="32">
        <v>0</v>
      </c>
      <c r="AM18" s="34">
        <f t="shared" si="0"/>
        <v>13342143.28591965</v>
      </c>
      <c r="AN18" s="34">
        <f t="shared" si="1"/>
        <v>1507460.7843943555</v>
      </c>
    </row>
    <row r="19" spans="1:40" ht="24.95" customHeight="1" x14ac:dyDescent="0.2">
      <c r="A19" s="20">
        <v>12</v>
      </c>
      <c r="B19" s="31" t="s">
        <v>34</v>
      </c>
      <c r="C19" s="32">
        <v>401540.95153660444</v>
      </c>
      <c r="D19" s="32">
        <v>31669.539210057334</v>
      </c>
      <c r="E19" s="32">
        <v>707356.31212641799</v>
      </c>
      <c r="F19" s="32">
        <v>6670.1408482356701</v>
      </c>
      <c r="G19" s="32">
        <v>115545.76145422363</v>
      </c>
      <c r="H19" s="32">
        <v>19064.5736877995</v>
      </c>
      <c r="I19" s="32">
        <v>3796520.6999762426</v>
      </c>
      <c r="J19" s="32">
        <v>2292345.6282251081</v>
      </c>
      <c r="K19" s="32">
        <v>2218616.09522253</v>
      </c>
      <c r="L19" s="32">
        <v>108176.37282427498</v>
      </c>
      <c r="M19" s="32">
        <v>2265580.1689316849</v>
      </c>
      <c r="N19" s="32">
        <v>57973.628952283114</v>
      </c>
      <c r="O19" s="32">
        <v>0</v>
      </c>
      <c r="P19" s="32">
        <v>0</v>
      </c>
      <c r="Q19" s="32">
        <v>0</v>
      </c>
      <c r="R19" s="32">
        <v>0</v>
      </c>
      <c r="S19" s="32">
        <v>0</v>
      </c>
      <c r="T19" s="32">
        <v>0</v>
      </c>
      <c r="U19" s="32">
        <v>0</v>
      </c>
      <c r="V19" s="32">
        <v>0</v>
      </c>
      <c r="W19" s="32">
        <v>0</v>
      </c>
      <c r="X19" s="32">
        <v>0</v>
      </c>
      <c r="Y19" s="32">
        <v>242992.32767355698</v>
      </c>
      <c r="Z19" s="32">
        <v>110158.91335373549</v>
      </c>
      <c r="AA19" s="32">
        <v>1373405.024416663</v>
      </c>
      <c r="AB19" s="32">
        <v>822311.56112225703</v>
      </c>
      <c r="AC19" s="32">
        <v>453598.71889145911</v>
      </c>
      <c r="AD19" s="32">
        <v>71892.216495624685</v>
      </c>
      <c r="AE19" s="32">
        <v>49532</v>
      </c>
      <c r="AF19" s="32">
        <v>0</v>
      </c>
      <c r="AG19" s="32">
        <v>0</v>
      </c>
      <c r="AH19" s="32">
        <v>0</v>
      </c>
      <c r="AI19" s="32">
        <v>123154.11691150884</v>
      </c>
      <c r="AJ19" s="32">
        <v>73544.429054565568</v>
      </c>
      <c r="AK19" s="32">
        <v>0</v>
      </c>
      <c r="AL19" s="32">
        <v>0</v>
      </c>
      <c r="AM19" s="34">
        <f t="shared" si="0"/>
        <v>11747842.17714089</v>
      </c>
      <c r="AN19" s="34">
        <f t="shared" si="1"/>
        <v>3593807.0037739417</v>
      </c>
    </row>
    <row r="20" spans="1:40" ht="24.95" customHeight="1" x14ac:dyDescent="0.2">
      <c r="A20" s="20">
        <v>13</v>
      </c>
      <c r="B20" s="31" t="s">
        <v>37</v>
      </c>
      <c r="C20" s="32">
        <v>41546.034250000004</v>
      </c>
      <c r="D20" s="32">
        <v>0</v>
      </c>
      <c r="E20" s="32">
        <v>16199.9</v>
      </c>
      <c r="F20" s="32">
        <v>0</v>
      </c>
      <c r="G20" s="32">
        <v>283145.14189909317</v>
      </c>
      <c r="H20" s="32">
        <v>177586.68</v>
      </c>
      <c r="I20" s="32">
        <v>2287664.3091694778</v>
      </c>
      <c r="J20" s="32">
        <v>0</v>
      </c>
      <c r="K20" s="32">
        <v>1247045.4300817605</v>
      </c>
      <c r="L20" s="32">
        <v>0</v>
      </c>
      <c r="M20" s="32">
        <v>2193979.5010867226</v>
      </c>
      <c r="N20" s="32">
        <v>0</v>
      </c>
      <c r="O20" s="32">
        <v>0</v>
      </c>
      <c r="P20" s="32">
        <v>0</v>
      </c>
      <c r="Q20" s="32">
        <v>734870.47</v>
      </c>
      <c r="R20" s="32">
        <v>734870.47</v>
      </c>
      <c r="S20" s="32">
        <v>1200663.3999999999</v>
      </c>
      <c r="T20" s="32">
        <v>1200663.3999999999</v>
      </c>
      <c r="U20" s="32">
        <v>0</v>
      </c>
      <c r="V20" s="32">
        <v>0</v>
      </c>
      <c r="W20" s="32">
        <v>0</v>
      </c>
      <c r="X20" s="32">
        <v>0</v>
      </c>
      <c r="Y20" s="32">
        <v>113114.88918699991</v>
      </c>
      <c r="Z20" s="32">
        <v>0</v>
      </c>
      <c r="AA20" s="32">
        <v>431951.55767390534</v>
      </c>
      <c r="AB20" s="32">
        <v>73929.01999999999</v>
      </c>
      <c r="AC20" s="32">
        <v>0</v>
      </c>
      <c r="AD20" s="32">
        <v>0</v>
      </c>
      <c r="AE20" s="32">
        <v>65934.192999999999</v>
      </c>
      <c r="AF20" s="32">
        <v>0</v>
      </c>
      <c r="AG20" s="32">
        <v>0</v>
      </c>
      <c r="AH20" s="32">
        <v>0</v>
      </c>
      <c r="AI20" s="32">
        <v>362701.90848219296</v>
      </c>
      <c r="AJ20" s="32">
        <v>39226.5</v>
      </c>
      <c r="AK20" s="32">
        <v>0</v>
      </c>
      <c r="AL20" s="32">
        <v>0</v>
      </c>
      <c r="AM20" s="34">
        <f t="shared" si="0"/>
        <v>8978816.7348301504</v>
      </c>
      <c r="AN20" s="34">
        <f t="shared" si="1"/>
        <v>2226276.0699999998</v>
      </c>
    </row>
    <row r="21" spans="1:40" ht="24.95" customHeight="1" x14ac:dyDescent="0.2">
      <c r="A21" s="20">
        <v>14</v>
      </c>
      <c r="B21" s="31" t="s">
        <v>40</v>
      </c>
      <c r="C21" s="32">
        <v>7611</v>
      </c>
      <c r="D21" s="32">
        <v>0</v>
      </c>
      <c r="E21" s="32">
        <v>0</v>
      </c>
      <c r="F21" s="32">
        <v>0</v>
      </c>
      <c r="G21" s="32">
        <v>31679.203536999557</v>
      </c>
      <c r="H21" s="32">
        <v>0</v>
      </c>
      <c r="I21" s="32">
        <v>0</v>
      </c>
      <c r="J21" s="32">
        <v>0</v>
      </c>
      <c r="K21" s="32">
        <v>3822368.8576400173</v>
      </c>
      <c r="L21" s="32">
        <v>9828.0228021178646</v>
      </c>
      <c r="M21" s="32">
        <v>2155661.9465872454</v>
      </c>
      <c r="N21" s="32">
        <v>0</v>
      </c>
      <c r="O21" s="32">
        <v>0</v>
      </c>
      <c r="P21" s="32">
        <v>0</v>
      </c>
      <c r="Q21" s="32">
        <v>0</v>
      </c>
      <c r="R21" s="32">
        <v>0</v>
      </c>
      <c r="S21" s="32">
        <v>0</v>
      </c>
      <c r="T21" s="32">
        <v>0</v>
      </c>
      <c r="U21" s="32">
        <v>0</v>
      </c>
      <c r="V21" s="32">
        <v>0</v>
      </c>
      <c r="W21" s="32">
        <v>0</v>
      </c>
      <c r="X21" s="32">
        <v>0</v>
      </c>
      <c r="Y21" s="32">
        <v>0</v>
      </c>
      <c r="Z21" s="32">
        <v>0</v>
      </c>
      <c r="AA21" s="32">
        <v>711</v>
      </c>
      <c r="AB21" s="32">
        <v>0</v>
      </c>
      <c r="AC21" s="32">
        <v>0</v>
      </c>
      <c r="AD21" s="32">
        <v>0</v>
      </c>
      <c r="AE21" s="32">
        <v>0</v>
      </c>
      <c r="AF21" s="32">
        <v>0</v>
      </c>
      <c r="AG21" s="32">
        <v>852</v>
      </c>
      <c r="AH21" s="32">
        <v>0</v>
      </c>
      <c r="AI21" s="32">
        <v>0</v>
      </c>
      <c r="AJ21" s="32">
        <v>0</v>
      </c>
      <c r="AK21" s="32">
        <v>0</v>
      </c>
      <c r="AL21" s="32">
        <v>0</v>
      </c>
      <c r="AM21" s="34">
        <f t="shared" si="0"/>
        <v>6018884.0077642621</v>
      </c>
      <c r="AN21" s="34">
        <f t="shared" si="1"/>
        <v>9828.0228021178646</v>
      </c>
    </row>
    <row r="22" spans="1:40" ht="24.95" customHeight="1" x14ac:dyDescent="0.2">
      <c r="A22" s="20">
        <v>15</v>
      </c>
      <c r="B22" s="33" t="s">
        <v>43</v>
      </c>
      <c r="C22" s="32">
        <v>5160.4933207920785</v>
      </c>
      <c r="D22" s="32">
        <v>0</v>
      </c>
      <c r="E22" s="32">
        <v>2925</v>
      </c>
      <c r="F22" s="32">
        <v>0</v>
      </c>
      <c r="G22" s="32">
        <v>133326.21811271692</v>
      </c>
      <c r="H22" s="32">
        <v>107797.85475160273</v>
      </c>
      <c r="I22" s="32">
        <v>1743196.1080118541</v>
      </c>
      <c r="J22" s="32">
        <v>0</v>
      </c>
      <c r="K22" s="32">
        <v>296467.79647203052</v>
      </c>
      <c r="L22" s="32">
        <v>145173.59794800004</v>
      </c>
      <c r="M22" s="32">
        <v>558211.92754058831</v>
      </c>
      <c r="N22" s="32">
        <v>7713.5992499999993</v>
      </c>
      <c r="O22" s="32">
        <v>0</v>
      </c>
      <c r="P22" s="32">
        <v>0</v>
      </c>
      <c r="Q22" s="32">
        <v>1830362.6380439999</v>
      </c>
      <c r="R22" s="32">
        <v>1720069.9330210001</v>
      </c>
      <c r="S22" s="32">
        <v>603539.41801369865</v>
      </c>
      <c r="T22" s="32">
        <v>563753.28752616432</v>
      </c>
      <c r="U22" s="32">
        <v>0</v>
      </c>
      <c r="V22" s="32">
        <v>0</v>
      </c>
      <c r="W22" s="32">
        <v>0</v>
      </c>
      <c r="X22" s="32">
        <v>0</v>
      </c>
      <c r="Y22" s="32">
        <v>168624.32429861036</v>
      </c>
      <c r="Z22" s="32">
        <v>115327.60315733979</v>
      </c>
      <c r="AA22" s="32">
        <v>482339.65991150704</v>
      </c>
      <c r="AB22" s="32">
        <v>417170.77744391025</v>
      </c>
      <c r="AC22" s="32">
        <v>0</v>
      </c>
      <c r="AD22" s="32">
        <v>0</v>
      </c>
      <c r="AE22" s="32">
        <v>0</v>
      </c>
      <c r="AF22" s="32">
        <v>0</v>
      </c>
      <c r="AG22" s="32">
        <v>0</v>
      </c>
      <c r="AH22" s="32">
        <v>0</v>
      </c>
      <c r="AI22" s="32">
        <v>90523.247928405268</v>
      </c>
      <c r="AJ22" s="32">
        <v>46607.655400000003</v>
      </c>
      <c r="AK22" s="32">
        <v>0</v>
      </c>
      <c r="AL22" s="32">
        <v>0</v>
      </c>
      <c r="AM22" s="34">
        <f t="shared" si="0"/>
        <v>5914676.8316542022</v>
      </c>
      <c r="AN22" s="34">
        <f t="shared" si="1"/>
        <v>3123614.308498017</v>
      </c>
    </row>
    <row r="23" spans="1:40" ht="24.95" customHeight="1" x14ac:dyDescent="0.2">
      <c r="A23" s="20">
        <v>16</v>
      </c>
      <c r="B23" s="33" t="s">
        <v>42</v>
      </c>
      <c r="C23" s="32">
        <v>245.34617800000001</v>
      </c>
      <c r="D23" s="32">
        <v>77.58150400000001</v>
      </c>
      <c r="E23" s="32">
        <v>0</v>
      </c>
      <c r="F23" s="32">
        <v>0</v>
      </c>
      <c r="G23" s="32">
        <v>31441.625255999999</v>
      </c>
      <c r="H23" s="32">
        <v>26164.429084799998</v>
      </c>
      <c r="I23" s="32">
        <v>0</v>
      </c>
      <c r="J23" s="32">
        <v>0</v>
      </c>
      <c r="K23" s="32">
        <v>1110350.2429036642</v>
      </c>
      <c r="L23" s="32">
        <v>273323.80475120014</v>
      </c>
      <c r="M23" s="32">
        <v>1676490.3481372353</v>
      </c>
      <c r="N23" s="32">
        <v>11346.786639200001</v>
      </c>
      <c r="O23" s="32">
        <v>0</v>
      </c>
      <c r="P23" s="32">
        <v>0</v>
      </c>
      <c r="Q23" s="32">
        <v>1090934.5707769999</v>
      </c>
      <c r="R23" s="32">
        <v>1090934.5707769999</v>
      </c>
      <c r="S23" s="32">
        <v>1030501.9485010001</v>
      </c>
      <c r="T23" s="32">
        <v>1030501.9485010001</v>
      </c>
      <c r="U23" s="32">
        <v>0</v>
      </c>
      <c r="V23" s="32">
        <v>0</v>
      </c>
      <c r="W23" s="32">
        <v>0</v>
      </c>
      <c r="X23" s="32">
        <v>0</v>
      </c>
      <c r="Y23" s="32">
        <v>54.405999999999999</v>
      </c>
      <c r="Z23" s="32">
        <v>43.524799999999999</v>
      </c>
      <c r="AA23" s="32">
        <v>300825.81154059997</v>
      </c>
      <c r="AB23" s="32">
        <v>182190.54506976201</v>
      </c>
      <c r="AC23" s="32">
        <v>101136.67193700001</v>
      </c>
      <c r="AD23" s="32">
        <v>91256.362576284155</v>
      </c>
      <c r="AE23" s="32">
        <v>0</v>
      </c>
      <c r="AF23" s="32">
        <v>0</v>
      </c>
      <c r="AG23" s="32">
        <v>0</v>
      </c>
      <c r="AH23" s="32">
        <v>0</v>
      </c>
      <c r="AI23" s="32">
        <v>99814.262199999997</v>
      </c>
      <c r="AJ23" s="32">
        <v>32659.219733999998</v>
      </c>
      <c r="AK23" s="32">
        <v>0</v>
      </c>
      <c r="AL23" s="32">
        <v>0</v>
      </c>
      <c r="AM23" s="34">
        <f t="shared" si="0"/>
        <v>5441795.2334304992</v>
      </c>
      <c r="AN23" s="34">
        <f t="shared" si="1"/>
        <v>2738498.7734372462</v>
      </c>
    </row>
    <row r="24" spans="1:40" ht="24.95" customHeight="1" x14ac:dyDescent="0.2">
      <c r="A24" s="20">
        <v>17</v>
      </c>
      <c r="B24" s="33" t="s">
        <v>41</v>
      </c>
      <c r="C24" s="32">
        <v>0</v>
      </c>
      <c r="D24" s="32">
        <v>0</v>
      </c>
      <c r="E24" s="32">
        <v>2498.5</v>
      </c>
      <c r="F24" s="32">
        <v>0</v>
      </c>
      <c r="G24" s="32">
        <v>49.459275168239614</v>
      </c>
      <c r="H24" s="32">
        <v>0</v>
      </c>
      <c r="I24" s="32">
        <v>0</v>
      </c>
      <c r="J24" s="32">
        <v>0</v>
      </c>
      <c r="K24" s="32">
        <v>995214.57580224343</v>
      </c>
      <c r="L24" s="32">
        <v>0</v>
      </c>
      <c r="M24" s="32">
        <v>1871871.8593126219</v>
      </c>
      <c r="N24" s="32">
        <v>0</v>
      </c>
      <c r="O24" s="32">
        <v>0</v>
      </c>
      <c r="P24" s="32">
        <v>0</v>
      </c>
      <c r="Q24" s="32">
        <v>0</v>
      </c>
      <c r="R24" s="32">
        <v>0</v>
      </c>
      <c r="S24" s="32">
        <v>0</v>
      </c>
      <c r="T24" s="32">
        <v>0</v>
      </c>
      <c r="U24" s="32">
        <v>0</v>
      </c>
      <c r="V24" s="32">
        <v>0</v>
      </c>
      <c r="W24" s="32">
        <v>0</v>
      </c>
      <c r="X24" s="32">
        <v>0</v>
      </c>
      <c r="Y24" s="32">
        <v>0</v>
      </c>
      <c r="Z24" s="32">
        <v>0</v>
      </c>
      <c r="AA24" s="32">
        <v>150</v>
      </c>
      <c r="AB24" s="32">
        <v>0</v>
      </c>
      <c r="AC24" s="32">
        <v>0</v>
      </c>
      <c r="AD24" s="32">
        <v>0</v>
      </c>
      <c r="AE24" s="32">
        <v>202560.07109140634</v>
      </c>
      <c r="AF24" s="32">
        <v>0</v>
      </c>
      <c r="AG24" s="32">
        <v>0</v>
      </c>
      <c r="AH24" s="32">
        <v>0</v>
      </c>
      <c r="AI24" s="32">
        <v>3880</v>
      </c>
      <c r="AJ24" s="32">
        <v>0</v>
      </c>
      <c r="AK24" s="32">
        <v>0</v>
      </c>
      <c r="AL24" s="32">
        <v>0</v>
      </c>
      <c r="AM24" s="34">
        <f t="shared" si="0"/>
        <v>3076224.4654814401</v>
      </c>
      <c r="AN24" s="34">
        <f t="shared" si="1"/>
        <v>0</v>
      </c>
    </row>
    <row r="25" spans="1:40" x14ac:dyDescent="0.2">
      <c r="A25" s="22"/>
      <c r="B25" s="23" t="s">
        <v>22</v>
      </c>
      <c r="C25" s="35">
        <f t="shared" ref="C25:AN25" si="2">SUM(C8:C24)</f>
        <v>37434561.242235608</v>
      </c>
      <c r="D25" s="35">
        <f t="shared" si="2"/>
        <v>4692693.6421378432</v>
      </c>
      <c r="E25" s="35">
        <f t="shared" si="2"/>
        <v>7736962.1011175262</v>
      </c>
      <c r="F25" s="35">
        <f t="shared" si="2"/>
        <v>29730.308430334</v>
      </c>
      <c r="G25" s="35">
        <f t="shared" si="2"/>
        <v>5980985.8789920518</v>
      </c>
      <c r="H25" s="35">
        <f t="shared" si="2"/>
        <v>838813.56110445573</v>
      </c>
      <c r="I25" s="35">
        <f t="shared" si="2"/>
        <v>217011722.81244928</v>
      </c>
      <c r="J25" s="35">
        <f t="shared" si="2"/>
        <v>5810393.4429380577</v>
      </c>
      <c r="K25" s="35">
        <f t="shared" si="2"/>
        <v>85766815.006107509</v>
      </c>
      <c r="L25" s="35">
        <f t="shared" si="2"/>
        <v>22336781.044565365</v>
      </c>
      <c r="M25" s="35">
        <f t="shared" si="2"/>
        <v>42925563.601679049</v>
      </c>
      <c r="N25" s="35">
        <f t="shared" si="2"/>
        <v>4488260.2264969284</v>
      </c>
      <c r="O25" s="35">
        <f t="shared" si="2"/>
        <v>292116.74546800001</v>
      </c>
      <c r="P25" s="35">
        <f t="shared" si="2"/>
        <v>63383.212439003997</v>
      </c>
      <c r="Q25" s="35">
        <f t="shared" si="2"/>
        <v>5754516.801182</v>
      </c>
      <c r="R25" s="35">
        <f t="shared" si="2"/>
        <v>5533068.6158991372</v>
      </c>
      <c r="S25" s="35">
        <f t="shared" si="2"/>
        <v>6036271.976514698</v>
      </c>
      <c r="T25" s="35">
        <f t="shared" si="2"/>
        <v>5118555.7830250151</v>
      </c>
      <c r="U25" s="35">
        <f t="shared" si="2"/>
        <v>374434.86119999998</v>
      </c>
      <c r="V25" s="35">
        <f t="shared" si="2"/>
        <v>171330.77393905912</v>
      </c>
      <c r="W25" s="35">
        <f t="shared" si="2"/>
        <v>85445</v>
      </c>
      <c r="X25" s="35">
        <f t="shared" si="2"/>
        <v>42356.902545999998</v>
      </c>
      <c r="Y25" s="35">
        <f t="shared" si="2"/>
        <v>8866981.2805656083</v>
      </c>
      <c r="Z25" s="35">
        <f t="shared" si="2"/>
        <v>2947426.21581598</v>
      </c>
      <c r="AA25" s="35">
        <f t="shared" si="2"/>
        <v>85003146.414813235</v>
      </c>
      <c r="AB25" s="35">
        <f t="shared" si="2"/>
        <v>56497761.8279588</v>
      </c>
      <c r="AC25" s="35">
        <f t="shared" si="2"/>
        <v>3090482.4318234879</v>
      </c>
      <c r="AD25" s="35">
        <f t="shared" si="2"/>
        <v>1852631.2941106709</v>
      </c>
      <c r="AE25" s="35">
        <f t="shared" si="2"/>
        <v>9793757.3972884063</v>
      </c>
      <c r="AF25" s="35">
        <f t="shared" si="2"/>
        <v>6115142.4497806272</v>
      </c>
      <c r="AG25" s="35">
        <f t="shared" si="2"/>
        <v>600012.89553537127</v>
      </c>
      <c r="AH25" s="35">
        <f t="shared" si="2"/>
        <v>0</v>
      </c>
      <c r="AI25" s="35">
        <f t="shared" si="2"/>
        <v>25446815.880364373</v>
      </c>
      <c r="AJ25" s="35">
        <f t="shared" si="2"/>
        <v>13384827.658201203</v>
      </c>
      <c r="AK25" s="35">
        <f t="shared" si="2"/>
        <v>0</v>
      </c>
      <c r="AL25" s="35">
        <f t="shared" si="2"/>
        <v>0</v>
      </c>
      <c r="AM25" s="35">
        <f t="shared" si="2"/>
        <v>542200592.32733619</v>
      </c>
      <c r="AN25" s="35">
        <f t="shared" si="2"/>
        <v>129923156.95938848</v>
      </c>
    </row>
    <row r="26" spans="1:40" x14ac:dyDescent="0.2">
      <c r="A26" s="41"/>
      <c r="B26" s="42"/>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14" customFormat="1" ht="12.75" customHeight="1" x14ac:dyDescent="0.2"/>
    <row r="28" spans="1:40" s="74" customFormat="1" ht="15" x14ac:dyDescent="0.2">
      <c r="B28" s="75" t="s">
        <v>52</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row>
    <row r="29" spans="1:40" s="74" customFormat="1" ht="12.75" customHeight="1" x14ac:dyDescent="0.2">
      <c r="B29" s="116" t="s">
        <v>53</v>
      </c>
      <c r="C29" s="116"/>
      <c r="D29" s="116"/>
      <c r="E29" s="116"/>
      <c r="F29" s="116"/>
      <c r="G29" s="116"/>
      <c r="H29" s="116"/>
      <c r="I29" s="116"/>
      <c r="J29" s="116"/>
      <c r="K29" s="116"/>
      <c r="L29" s="116"/>
      <c r="M29" s="116"/>
      <c r="N29" s="116"/>
      <c r="AM29" s="76"/>
      <c r="AN29" s="76"/>
    </row>
    <row r="30" spans="1:40" s="74" customFormat="1" ht="17.25" customHeight="1" x14ac:dyDescent="0.2">
      <c r="B30" s="116"/>
      <c r="C30" s="116"/>
      <c r="D30" s="116"/>
      <c r="E30" s="116"/>
      <c r="F30" s="116"/>
      <c r="G30" s="116"/>
      <c r="H30" s="116"/>
      <c r="I30" s="116"/>
      <c r="J30" s="116"/>
      <c r="K30" s="116"/>
      <c r="L30" s="116"/>
      <c r="M30" s="116"/>
      <c r="N30" s="116"/>
      <c r="O30" s="77"/>
      <c r="P30" s="77"/>
      <c r="Q30" s="76"/>
      <c r="R30" s="76"/>
      <c r="AN30" s="76"/>
    </row>
    <row r="31" spans="1:40" ht="12.75" customHeight="1" x14ac:dyDescent="0.2">
      <c r="O31" s="5"/>
      <c r="P31" s="5"/>
    </row>
    <row r="33" spans="3:38"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row>
  </sheetData>
  <sortState ref="B7:AN22">
    <sortCondition descending="1" ref="AM6:AM22"/>
  </sortState>
  <mergeCells count="22">
    <mergeCell ref="B29:N30"/>
    <mergeCell ref="I6:J6"/>
    <mergeCell ref="K6:L6"/>
    <mergeCell ref="M6:N6"/>
    <mergeCell ref="O6:P6"/>
    <mergeCell ref="Q6:R6"/>
    <mergeCell ref="U6:V6"/>
    <mergeCell ref="W6:X6"/>
    <mergeCell ref="AG6:AH6"/>
    <mergeCell ref="AK6:AL6"/>
    <mergeCell ref="AI6:AJ6"/>
    <mergeCell ref="S6:T6"/>
    <mergeCell ref="AM6:AN6"/>
    <mergeCell ref="Y6:Z6"/>
    <mergeCell ref="AA6:AB6"/>
    <mergeCell ref="AC6:AD6"/>
    <mergeCell ref="AE6:AF6"/>
    <mergeCell ref="A6:A7"/>
    <mergeCell ref="B6:B7"/>
    <mergeCell ref="C6:D6"/>
    <mergeCell ref="E6:F6"/>
    <mergeCell ref="G6:H6"/>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5"/>
  <sheetViews>
    <sheetView zoomScale="85" zoomScaleNormal="85" workbookViewId="0">
      <pane xSplit="2" ySplit="8" topLeftCell="CH25" activePane="bottomRight" state="frozen"/>
      <selection pane="topRight" activeCell="C1" sqref="C1"/>
      <selection pane="bottomLeft" activeCell="A6" sqref="A6"/>
      <selection pane="bottomRight" activeCell="CS26" sqref="CS26"/>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6"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2" width="12.7109375" style="12" customWidth="1"/>
    <col min="23" max="25" width="12.7109375" style="12" customWidth="1" outlineLevel="1"/>
    <col min="26" max="26" width="15.140625" style="12" customWidth="1"/>
    <col min="27" max="27" width="12.7109375" style="12" customWidth="1"/>
    <col min="28" max="30" width="12.7109375" style="12" customWidth="1" outlineLevel="1"/>
    <col min="31" max="31" width="15.140625" style="12" customWidth="1"/>
    <col min="32" max="32" width="12.7109375" style="12" customWidth="1"/>
    <col min="33" max="35" width="12.7109375" style="12" customWidth="1" outlineLevel="1"/>
    <col min="36" max="36" width="15.140625" style="12" customWidth="1"/>
    <col min="37" max="37" width="12.7109375" style="12" customWidth="1"/>
    <col min="38" max="40" width="12.7109375" style="12" customWidth="1" outlineLevel="1"/>
    <col min="41" max="41" width="15.140625" style="12" customWidth="1"/>
    <col min="42" max="42" width="12.7109375" style="12" customWidth="1"/>
    <col min="43" max="45" width="12.7109375" style="12" customWidth="1" outlineLevel="1"/>
    <col min="46" max="46" width="15.140625" style="12" customWidth="1"/>
    <col min="47" max="47" width="12.7109375" style="12" customWidth="1"/>
    <col min="48" max="50" width="12.7109375" style="12" customWidth="1" outlineLevel="1"/>
    <col min="51" max="51" width="15.140625" style="12" customWidth="1"/>
    <col min="52" max="52" width="12.7109375" style="12" customWidth="1"/>
    <col min="53" max="55" width="12.7109375" style="12" customWidth="1" outlineLevel="1"/>
    <col min="56" max="56" width="15.140625" style="12" customWidth="1"/>
    <col min="57" max="57" width="12.7109375" style="12" customWidth="1"/>
    <col min="58" max="60" width="12.7109375" style="12" customWidth="1" outlineLevel="1"/>
    <col min="61" max="61" width="15.140625" style="12" customWidth="1"/>
    <col min="62" max="62" width="12.7109375" style="12" customWidth="1"/>
    <col min="63" max="65" width="12.7109375" style="12" customWidth="1" outlineLevel="1"/>
    <col min="66" max="66" width="15.140625" style="12" customWidth="1"/>
    <col min="67" max="67" width="12.7109375" style="12" customWidth="1"/>
    <col min="68" max="70" width="12.7109375" style="12" customWidth="1" outlineLevel="1"/>
    <col min="71" max="71" width="15.140625" style="12" customWidth="1"/>
    <col min="72" max="72" width="12.7109375" style="12" customWidth="1"/>
    <col min="73" max="75" width="12.7109375" style="12" customWidth="1" outlineLevel="1"/>
    <col min="76" max="76" width="15.140625" style="12" customWidth="1"/>
    <col min="77" max="77" width="12.7109375" style="12" customWidth="1"/>
    <col min="78" max="80" width="12.7109375" style="12" customWidth="1" outlineLevel="1"/>
    <col min="81" max="81" width="15.140625" style="12" customWidth="1"/>
    <col min="82" max="82" width="12.7109375" style="12" customWidth="1"/>
    <col min="83" max="85" width="12.7109375" style="12" customWidth="1" outlineLevel="1"/>
    <col min="86" max="86" width="15.140625" style="12" customWidth="1"/>
    <col min="87" max="87" width="12.7109375" style="12" customWidth="1"/>
    <col min="88" max="90" width="12.7109375" style="12" customWidth="1" outlineLevel="1"/>
    <col min="91" max="91" width="15.140625" style="12" customWidth="1"/>
    <col min="92" max="92" width="12.7109375" style="12" customWidth="1"/>
    <col min="93" max="95" width="12.7109375" style="12" customWidth="1" outlineLevel="1"/>
    <col min="96" max="96" width="15.140625" style="12" customWidth="1"/>
    <col min="97" max="97" width="12.7109375" style="12" customWidth="1"/>
    <col min="98" max="16384" width="9.140625" style="12"/>
  </cols>
  <sheetData>
    <row r="1" spans="1:97" s="61" customFormat="1" ht="28.5" customHeight="1" x14ac:dyDescent="0.2">
      <c r="A1" s="71" t="s">
        <v>54</v>
      </c>
      <c r="B1" s="60"/>
      <c r="C1" s="60"/>
      <c r="D1" s="60"/>
      <c r="E1" s="60"/>
      <c r="F1" s="60"/>
      <c r="G1" s="72"/>
    </row>
    <row r="2" spans="1:97" s="61" customFormat="1" ht="28.5" customHeight="1" x14ac:dyDescent="0.2">
      <c r="A2" s="71" t="s">
        <v>55</v>
      </c>
      <c r="B2" s="60"/>
      <c r="C2" s="60"/>
      <c r="D2" s="60"/>
      <c r="E2" s="60"/>
      <c r="F2" s="60"/>
      <c r="G2" s="72"/>
    </row>
    <row r="3" spans="1:97" s="61" customFormat="1" ht="28.5" customHeight="1" x14ac:dyDescent="0.2">
      <c r="A3" s="71"/>
      <c r="B3" s="60"/>
      <c r="C3" s="60"/>
      <c r="D3" s="60"/>
      <c r="E3" s="60"/>
      <c r="F3" s="60"/>
      <c r="G3" s="72"/>
    </row>
    <row r="4" spans="1:97" s="61" customFormat="1" ht="18" customHeight="1" x14ac:dyDescent="0.2">
      <c r="A4" s="61" t="s">
        <v>2</v>
      </c>
      <c r="B4" s="60"/>
      <c r="C4" s="60"/>
      <c r="D4" s="60"/>
      <c r="E4" s="60"/>
      <c r="F4" s="60"/>
      <c r="G4" s="72"/>
    </row>
    <row r="5" spans="1:97" s="61" customFormat="1" ht="18" customHeight="1" x14ac:dyDescent="0.2">
      <c r="A5" s="63"/>
      <c r="C5" s="60"/>
      <c r="D5" s="60"/>
      <c r="E5" s="60"/>
      <c r="F5" s="60"/>
      <c r="G5" s="60"/>
      <c r="H5" s="60"/>
      <c r="I5" s="60"/>
      <c r="J5" s="60"/>
      <c r="K5" s="60"/>
      <c r="L5" s="60"/>
      <c r="M5" s="60"/>
      <c r="N5" s="60"/>
      <c r="O5" s="60"/>
      <c r="P5" s="60"/>
      <c r="Q5" s="60"/>
      <c r="R5" s="60"/>
      <c r="S5" s="60"/>
      <c r="T5" s="60"/>
      <c r="U5" s="60"/>
      <c r="V5" s="60"/>
      <c r="W5" s="60"/>
      <c r="X5" s="60"/>
      <c r="Y5" s="60"/>
      <c r="Z5" s="60"/>
    </row>
    <row r="6" spans="1:97" s="61" customFormat="1" ht="57.75" customHeight="1" x14ac:dyDescent="0.2">
      <c r="A6" s="111" t="s">
        <v>0</v>
      </c>
      <c r="B6" s="111" t="s">
        <v>3</v>
      </c>
      <c r="C6" s="108" t="s">
        <v>4</v>
      </c>
      <c r="D6" s="109"/>
      <c r="E6" s="109"/>
      <c r="F6" s="109"/>
      <c r="G6" s="110"/>
      <c r="H6" s="108" t="s">
        <v>5</v>
      </c>
      <c r="I6" s="109"/>
      <c r="J6" s="109"/>
      <c r="K6" s="109"/>
      <c r="L6" s="110"/>
      <c r="M6" s="108" t="s">
        <v>6</v>
      </c>
      <c r="N6" s="109"/>
      <c r="O6" s="109"/>
      <c r="P6" s="109"/>
      <c r="Q6" s="110"/>
      <c r="R6" s="108" t="s">
        <v>7</v>
      </c>
      <c r="S6" s="109"/>
      <c r="T6" s="109"/>
      <c r="U6" s="109"/>
      <c r="V6" s="110"/>
      <c r="W6" s="108" t="s">
        <v>8</v>
      </c>
      <c r="X6" s="109"/>
      <c r="Y6" s="109"/>
      <c r="Z6" s="109"/>
      <c r="AA6" s="110"/>
      <c r="AB6" s="108" t="s">
        <v>9</v>
      </c>
      <c r="AC6" s="109"/>
      <c r="AD6" s="109"/>
      <c r="AE6" s="109"/>
      <c r="AF6" s="110"/>
      <c r="AG6" s="108" t="s">
        <v>10</v>
      </c>
      <c r="AH6" s="109"/>
      <c r="AI6" s="109"/>
      <c r="AJ6" s="109"/>
      <c r="AK6" s="110"/>
      <c r="AL6" s="108" t="s">
        <v>11</v>
      </c>
      <c r="AM6" s="109"/>
      <c r="AN6" s="109"/>
      <c r="AO6" s="109"/>
      <c r="AP6" s="110"/>
      <c r="AQ6" s="108" t="s">
        <v>12</v>
      </c>
      <c r="AR6" s="109"/>
      <c r="AS6" s="109"/>
      <c r="AT6" s="109"/>
      <c r="AU6" s="110"/>
      <c r="AV6" s="108" t="s">
        <v>13</v>
      </c>
      <c r="AW6" s="109"/>
      <c r="AX6" s="109"/>
      <c r="AY6" s="109"/>
      <c r="AZ6" s="110"/>
      <c r="BA6" s="108" t="s">
        <v>14</v>
      </c>
      <c r="BB6" s="109"/>
      <c r="BC6" s="109"/>
      <c r="BD6" s="109"/>
      <c r="BE6" s="110"/>
      <c r="BF6" s="108" t="s">
        <v>15</v>
      </c>
      <c r="BG6" s="109"/>
      <c r="BH6" s="109"/>
      <c r="BI6" s="109"/>
      <c r="BJ6" s="110"/>
      <c r="BK6" s="108" t="s">
        <v>16</v>
      </c>
      <c r="BL6" s="109"/>
      <c r="BM6" s="109"/>
      <c r="BN6" s="109"/>
      <c r="BO6" s="110"/>
      <c r="BP6" s="108" t="s">
        <v>17</v>
      </c>
      <c r="BQ6" s="109"/>
      <c r="BR6" s="109"/>
      <c r="BS6" s="109"/>
      <c r="BT6" s="110"/>
      <c r="BU6" s="108" t="s">
        <v>18</v>
      </c>
      <c r="BV6" s="109"/>
      <c r="BW6" s="109"/>
      <c r="BX6" s="109"/>
      <c r="BY6" s="110"/>
      <c r="BZ6" s="108" t="s">
        <v>19</v>
      </c>
      <c r="CA6" s="109"/>
      <c r="CB6" s="109"/>
      <c r="CC6" s="109"/>
      <c r="CD6" s="110"/>
      <c r="CE6" s="108" t="s">
        <v>20</v>
      </c>
      <c r="CF6" s="109"/>
      <c r="CG6" s="109"/>
      <c r="CH6" s="109"/>
      <c r="CI6" s="110"/>
      <c r="CJ6" s="108" t="s">
        <v>21</v>
      </c>
      <c r="CK6" s="109"/>
      <c r="CL6" s="109"/>
      <c r="CM6" s="109"/>
      <c r="CN6" s="110"/>
      <c r="CO6" s="108" t="s">
        <v>22</v>
      </c>
      <c r="CP6" s="109"/>
      <c r="CQ6" s="109"/>
      <c r="CR6" s="109"/>
      <c r="CS6" s="110"/>
    </row>
    <row r="7" spans="1:97" s="61" customFormat="1" ht="42" customHeight="1" x14ac:dyDescent="0.2">
      <c r="A7" s="112"/>
      <c r="B7" s="112"/>
      <c r="C7" s="105" t="s">
        <v>50</v>
      </c>
      <c r="D7" s="106"/>
      <c r="E7" s="106"/>
      <c r="F7" s="107"/>
      <c r="G7" s="64" t="s">
        <v>51</v>
      </c>
      <c r="H7" s="105" t="s">
        <v>50</v>
      </c>
      <c r="I7" s="106"/>
      <c r="J7" s="106"/>
      <c r="K7" s="107"/>
      <c r="L7" s="64" t="s">
        <v>51</v>
      </c>
      <c r="M7" s="105" t="s">
        <v>50</v>
      </c>
      <c r="N7" s="106"/>
      <c r="O7" s="106"/>
      <c r="P7" s="107"/>
      <c r="Q7" s="64" t="s">
        <v>51</v>
      </c>
      <c r="R7" s="105" t="s">
        <v>50</v>
      </c>
      <c r="S7" s="106"/>
      <c r="T7" s="106"/>
      <c r="U7" s="107"/>
      <c r="V7" s="64" t="s">
        <v>51</v>
      </c>
      <c r="W7" s="105" t="s">
        <v>50</v>
      </c>
      <c r="X7" s="106"/>
      <c r="Y7" s="106"/>
      <c r="Z7" s="107"/>
      <c r="AA7" s="64" t="s">
        <v>51</v>
      </c>
      <c r="AB7" s="105" t="s">
        <v>50</v>
      </c>
      <c r="AC7" s="106"/>
      <c r="AD7" s="106"/>
      <c r="AE7" s="107"/>
      <c r="AF7" s="64" t="s">
        <v>51</v>
      </c>
      <c r="AG7" s="105" t="s">
        <v>50</v>
      </c>
      <c r="AH7" s="106"/>
      <c r="AI7" s="106"/>
      <c r="AJ7" s="107"/>
      <c r="AK7" s="64" t="s">
        <v>51</v>
      </c>
      <c r="AL7" s="105" t="s">
        <v>50</v>
      </c>
      <c r="AM7" s="106"/>
      <c r="AN7" s="106"/>
      <c r="AO7" s="107"/>
      <c r="AP7" s="64" t="s">
        <v>51</v>
      </c>
      <c r="AQ7" s="105" t="s">
        <v>50</v>
      </c>
      <c r="AR7" s="106"/>
      <c r="AS7" s="106"/>
      <c r="AT7" s="107"/>
      <c r="AU7" s="64" t="s">
        <v>51</v>
      </c>
      <c r="AV7" s="105" t="s">
        <v>50</v>
      </c>
      <c r="AW7" s="106"/>
      <c r="AX7" s="106"/>
      <c r="AY7" s="107"/>
      <c r="AZ7" s="64" t="s">
        <v>51</v>
      </c>
      <c r="BA7" s="105" t="s">
        <v>50</v>
      </c>
      <c r="BB7" s="106"/>
      <c r="BC7" s="106"/>
      <c r="BD7" s="107"/>
      <c r="BE7" s="64" t="s">
        <v>51</v>
      </c>
      <c r="BF7" s="105" t="s">
        <v>50</v>
      </c>
      <c r="BG7" s="106"/>
      <c r="BH7" s="106"/>
      <c r="BI7" s="107"/>
      <c r="BJ7" s="64" t="s">
        <v>51</v>
      </c>
      <c r="BK7" s="105" t="s">
        <v>50</v>
      </c>
      <c r="BL7" s="106"/>
      <c r="BM7" s="106"/>
      <c r="BN7" s="107"/>
      <c r="BO7" s="64" t="s">
        <v>51</v>
      </c>
      <c r="BP7" s="105" t="s">
        <v>50</v>
      </c>
      <c r="BQ7" s="106"/>
      <c r="BR7" s="106"/>
      <c r="BS7" s="107"/>
      <c r="BT7" s="64" t="s">
        <v>51</v>
      </c>
      <c r="BU7" s="105" t="s">
        <v>50</v>
      </c>
      <c r="BV7" s="106"/>
      <c r="BW7" s="106"/>
      <c r="BX7" s="107"/>
      <c r="BY7" s="64" t="s">
        <v>51</v>
      </c>
      <c r="BZ7" s="105" t="s">
        <v>50</v>
      </c>
      <c r="CA7" s="106"/>
      <c r="CB7" s="106"/>
      <c r="CC7" s="107"/>
      <c r="CD7" s="64" t="s">
        <v>51</v>
      </c>
      <c r="CE7" s="105" t="s">
        <v>50</v>
      </c>
      <c r="CF7" s="106"/>
      <c r="CG7" s="106"/>
      <c r="CH7" s="107"/>
      <c r="CI7" s="64" t="s">
        <v>51</v>
      </c>
      <c r="CJ7" s="105" t="s">
        <v>50</v>
      </c>
      <c r="CK7" s="106"/>
      <c r="CL7" s="106"/>
      <c r="CM7" s="107"/>
      <c r="CN7" s="64" t="s">
        <v>51</v>
      </c>
      <c r="CO7" s="105" t="s">
        <v>50</v>
      </c>
      <c r="CP7" s="106"/>
      <c r="CQ7" s="106"/>
      <c r="CR7" s="107"/>
      <c r="CS7" s="64" t="s">
        <v>51</v>
      </c>
    </row>
    <row r="8" spans="1:97" s="61" customFormat="1" ht="60.75" customHeight="1" x14ac:dyDescent="0.2">
      <c r="A8" s="113"/>
      <c r="B8" s="113"/>
      <c r="C8" s="65" t="s">
        <v>25</v>
      </c>
      <c r="D8" s="65" t="s">
        <v>26</v>
      </c>
      <c r="E8" s="65" t="s">
        <v>27</v>
      </c>
      <c r="F8" s="65" t="s">
        <v>22</v>
      </c>
      <c r="G8" s="65" t="s">
        <v>22</v>
      </c>
      <c r="H8" s="65" t="s">
        <v>25</v>
      </c>
      <c r="I8" s="65" t="s">
        <v>26</v>
      </c>
      <c r="J8" s="65" t="s">
        <v>27</v>
      </c>
      <c r="K8" s="65" t="s">
        <v>22</v>
      </c>
      <c r="L8" s="65" t="s">
        <v>22</v>
      </c>
      <c r="M8" s="65" t="s">
        <v>25</v>
      </c>
      <c r="N8" s="65" t="s">
        <v>26</v>
      </c>
      <c r="O8" s="65" t="s">
        <v>27</v>
      </c>
      <c r="P8" s="65" t="s">
        <v>22</v>
      </c>
      <c r="Q8" s="65" t="s">
        <v>22</v>
      </c>
      <c r="R8" s="65" t="s">
        <v>25</v>
      </c>
      <c r="S8" s="65" t="s">
        <v>26</v>
      </c>
      <c r="T8" s="65" t="s">
        <v>27</v>
      </c>
      <c r="U8" s="65" t="s">
        <v>22</v>
      </c>
      <c r="V8" s="65" t="s">
        <v>22</v>
      </c>
      <c r="W8" s="65" t="s">
        <v>25</v>
      </c>
      <c r="X8" s="65" t="s">
        <v>26</v>
      </c>
      <c r="Y8" s="65" t="s">
        <v>27</v>
      </c>
      <c r="Z8" s="65" t="s">
        <v>22</v>
      </c>
      <c r="AA8" s="65" t="s">
        <v>22</v>
      </c>
      <c r="AB8" s="65" t="s">
        <v>25</v>
      </c>
      <c r="AC8" s="65" t="s">
        <v>26</v>
      </c>
      <c r="AD8" s="65" t="s">
        <v>27</v>
      </c>
      <c r="AE8" s="65" t="s">
        <v>22</v>
      </c>
      <c r="AF8" s="65" t="s">
        <v>22</v>
      </c>
      <c r="AG8" s="65" t="s">
        <v>25</v>
      </c>
      <c r="AH8" s="65" t="s">
        <v>26</v>
      </c>
      <c r="AI8" s="65" t="s">
        <v>27</v>
      </c>
      <c r="AJ8" s="65" t="s">
        <v>22</v>
      </c>
      <c r="AK8" s="65" t="s">
        <v>22</v>
      </c>
      <c r="AL8" s="65" t="s">
        <v>25</v>
      </c>
      <c r="AM8" s="65" t="s">
        <v>26</v>
      </c>
      <c r="AN8" s="65" t="s">
        <v>27</v>
      </c>
      <c r="AO8" s="65" t="s">
        <v>22</v>
      </c>
      <c r="AP8" s="65" t="s">
        <v>22</v>
      </c>
      <c r="AQ8" s="65" t="s">
        <v>25</v>
      </c>
      <c r="AR8" s="65" t="s">
        <v>26</v>
      </c>
      <c r="AS8" s="65" t="s">
        <v>27</v>
      </c>
      <c r="AT8" s="65" t="s">
        <v>22</v>
      </c>
      <c r="AU8" s="65" t="s">
        <v>22</v>
      </c>
      <c r="AV8" s="65" t="s">
        <v>25</v>
      </c>
      <c r="AW8" s="65" t="s">
        <v>26</v>
      </c>
      <c r="AX8" s="65" t="s">
        <v>27</v>
      </c>
      <c r="AY8" s="65" t="s">
        <v>22</v>
      </c>
      <c r="AZ8" s="65" t="s">
        <v>22</v>
      </c>
      <c r="BA8" s="65" t="s">
        <v>25</v>
      </c>
      <c r="BB8" s="65" t="s">
        <v>26</v>
      </c>
      <c r="BC8" s="65" t="s">
        <v>27</v>
      </c>
      <c r="BD8" s="65" t="s">
        <v>22</v>
      </c>
      <c r="BE8" s="65" t="s">
        <v>22</v>
      </c>
      <c r="BF8" s="65" t="s">
        <v>25</v>
      </c>
      <c r="BG8" s="65" t="s">
        <v>26</v>
      </c>
      <c r="BH8" s="65" t="s">
        <v>27</v>
      </c>
      <c r="BI8" s="65" t="s">
        <v>22</v>
      </c>
      <c r="BJ8" s="65" t="s">
        <v>22</v>
      </c>
      <c r="BK8" s="65" t="s">
        <v>25</v>
      </c>
      <c r="BL8" s="65" t="s">
        <v>26</v>
      </c>
      <c r="BM8" s="65" t="s">
        <v>27</v>
      </c>
      <c r="BN8" s="65" t="s">
        <v>22</v>
      </c>
      <c r="BO8" s="65" t="s">
        <v>22</v>
      </c>
      <c r="BP8" s="65" t="s">
        <v>25</v>
      </c>
      <c r="BQ8" s="65" t="s">
        <v>26</v>
      </c>
      <c r="BR8" s="65" t="s">
        <v>27</v>
      </c>
      <c r="BS8" s="65" t="s">
        <v>22</v>
      </c>
      <c r="BT8" s="65" t="s">
        <v>22</v>
      </c>
      <c r="BU8" s="65" t="s">
        <v>25</v>
      </c>
      <c r="BV8" s="65" t="s">
        <v>26</v>
      </c>
      <c r="BW8" s="65" t="s">
        <v>27</v>
      </c>
      <c r="BX8" s="65" t="s">
        <v>22</v>
      </c>
      <c r="BY8" s="65" t="s">
        <v>22</v>
      </c>
      <c r="BZ8" s="65" t="s">
        <v>25</v>
      </c>
      <c r="CA8" s="65" t="s">
        <v>26</v>
      </c>
      <c r="CB8" s="65" t="s">
        <v>27</v>
      </c>
      <c r="CC8" s="65" t="s">
        <v>22</v>
      </c>
      <c r="CD8" s="65" t="s">
        <v>22</v>
      </c>
      <c r="CE8" s="65" t="s">
        <v>25</v>
      </c>
      <c r="CF8" s="65" t="s">
        <v>26</v>
      </c>
      <c r="CG8" s="65" t="s">
        <v>27</v>
      </c>
      <c r="CH8" s="65" t="s">
        <v>22</v>
      </c>
      <c r="CI8" s="65" t="s">
        <v>22</v>
      </c>
      <c r="CJ8" s="65" t="s">
        <v>25</v>
      </c>
      <c r="CK8" s="65" t="s">
        <v>26</v>
      </c>
      <c r="CL8" s="65" t="s">
        <v>27</v>
      </c>
      <c r="CM8" s="65" t="s">
        <v>22</v>
      </c>
      <c r="CN8" s="65" t="s">
        <v>22</v>
      </c>
      <c r="CO8" s="65" t="s">
        <v>25</v>
      </c>
      <c r="CP8" s="65" t="s">
        <v>26</v>
      </c>
      <c r="CQ8" s="65" t="s">
        <v>27</v>
      </c>
      <c r="CR8" s="65" t="s">
        <v>22</v>
      </c>
      <c r="CS8" s="65" t="s">
        <v>22</v>
      </c>
    </row>
    <row r="9" spans="1:97" s="10" customFormat="1" ht="24.95" customHeight="1" x14ac:dyDescent="0.2">
      <c r="A9" s="20">
        <v>1</v>
      </c>
      <c r="B9" s="31" t="s">
        <v>29</v>
      </c>
      <c r="C9" s="32">
        <v>1253380.612826</v>
      </c>
      <c r="D9" s="32">
        <v>874568.28637239989</v>
      </c>
      <c r="E9" s="32">
        <v>102644.95</v>
      </c>
      <c r="F9" s="32">
        <v>2230593.8491984</v>
      </c>
      <c r="G9" s="32">
        <v>271765.54338900006</v>
      </c>
      <c r="H9" s="32">
        <v>1325172.711322</v>
      </c>
      <c r="I9" s="32">
        <v>318490.10497599997</v>
      </c>
      <c r="J9" s="32">
        <v>1</v>
      </c>
      <c r="K9" s="32">
        <v>1643663.816298</v>
      </c>
      <c r="L9" s="32">
        <v>0</v>
      </c>
      <c r="M9" s="32">
        <v>394584.09210110002</v>
      </c>
      <c r="N9" s="32">
        <v>118344.02251949999</v>
      </c>
      <c r="O9" s="32">
        <v>1594.91</v>
      </c>
      <c r="P9" s="32">
        <v>514523.02462059999</v>
      </c>
      <c r="Q9" s="32">
        <v>8201.5800500000005</v>
      </c>
      <c r="R9" s="32">
        <v>34540080.988639995</v>
      </c>
      <c r="S9" s="32">
        <v>10051289.82422</v>
      </c>
      <c r="T9" s="32">
        <v>17434626.68</v>
      </c>
      <c r="U9" s="32">
        <v>62025997.492859997</v>
      </c>
      <c r="V9" s="32">
        <v>53211.228140000007</v>
      </c>
      <c r="W9" s="32">
        <v>5567330.1042069998</v>
      </c>
      <c r="X9" s="32">
        <v>7013169.5701341303</v>
      </c>
      <c r="Y9" s="32">
        <v>290020.69</v>
      </c>
      <c r="Z9" s="32">
        <v>12870520.36434113</v>
      </c>
      <c r="AA9" s="32">
        <v>952948.61263989448</v>
      </c>
      <c r="AB9" s="32">
        <v>1177203.8699969919</v>
      </c>
      <c r="AC9" s="32">
        <v>2763764.8875386077</v>
      </c>
      <c r="AD9" s="32">
        <v>13277.02</v>
      </c>
      <c r="AE9" s="32">
        <v>3954245.7775355997</v>
      </c>
      <c r="AF9" s="32">
        <v>106897.19613043481</v>
      </c>
      <c r="AG9" s="32">
        <v>292116.74546800001</v>
      </c>
      <c r="AH9" s="32">
        <v>0</v>
      </c>
      <c r="AI9" s="32">
        <v>0</v>
      </c>
      <c r="AJ9" s="32">
        <v>292116.74546800001</v>
      </c>
      <c r="AK9" s="32">
        <v>63383.212439003997</v>
      </c>
      <c r="AL9" s="32">
        <v>0</v>
      </c>
      <c r="AM9" s="32">
        <v>0</v>
      </c>
      <c r="AN9" s="32">
        <v>0</v>
      </c>
      <c r="AO9" s="32">
        <v>0</v>
      </c>
      <c r="AP9" s="32">
        <v>0</v>
      </c>
      <c r="AQ9" s="32">
        <v>0</v>
      </c>
      <c r="AR9" s="32">
        <v>0</v>
      </c>
      <c r="AS9" s="32">
        <v>0</v>
      </c>
      <c r="AT9" s="32">
        <v>0</v>
      </c>
      <c r="AU9" s="32">
        <v>0</v>
      </c>
      <c r="AV9" s="32">
        <v>135493.80119999999</v>
      </c>
      <c r="AW9" s="32">
        <v>0</v>
      </c>
      <c r="AX9" s="32">
        <v>0</v>
      </c>
      <c r="AY9" s="32">
        <v>135493.80119999999</v>
      </c>
      <c r="AZ9" s="32">
        <v>52826.508982233601</v>
      </c>
      <c r="BA9" s="32">
        <v>0</v>
      </c>
      <c r="BB9" s="32">
        <v>0</v>
      </c>
      <c r="BC9" s="32">
        <v>0</v>
      </c>
      <c r="BD9" s="32">
        <v>0</v>
      </c>
      <c r="BE9" s="32">
        <v>0</v>
      </c>
      <c r="BF9" s="32">
        <v>1254665.6696179998</v>
      </c>
      <c r="BG9" s="32">
        <v>21048.532050000002</v>
      </c>
      <c r="BH9" s="32">
        <v>0</v>
      </c>
      <c r="BI9" s="32">
        <v>1275714.2016679998</v>
      </c>
      <c r="BJ9" s="32">
        <v>753046.21241133858</v>
      </c>
      <c r="BK9" s="32">
        <v>9943174.6193449982</v>
      </c>
      <c r="BL9" s="32">
        <v>3743681.1028540004</v>
      </c>
      <c r="BM9" s="32">
        <v>5413.7578560000002</v>
      </c>
      <c r="BN9" s="32">
        <v>13692269.480054999</v>
      </c>
      <c r="BO9" s="32">
        <v>11019150.055982849</v>
      </c>
      <c r="BP9" s="32">
        <v>132851.41399999999</v>
      </c>
      <c r="BQ9" s="32">
        <v>0</v>
      </c>
      <c r="BR9" s="32">
        <v>0</v>
      </c>
      <c r="BS9" s="32">
        <v>132851.41399999999</v>
      </c>
      <c r="BT9" s="32">
        <v>106595.75</v>
      </c>
      <c r="BU9" s="32">
        <v>1398278.5949849999</v>
      </c>
      <c r="BV9" s="32">
        <v>420</v>
      </c>
      <c r="BW9" s="32">
        <v>0</v>
      </c>
      <c r="BX9" s="32">
        <v>1398698.5949849999</v>
      </c>
      <c r="BY9" s="32">
        <v>1118538.8759879998</v>
      </c>
      <c r="BZ9" s="32">
        <v>0</v>
      </c>
      <c r="CA9" s="32">
        <v>0</v>
      </c>
      <c r="CB9" s="32">
        <v>0</v>
      </c>
      <c r="CC9" s="32">
        <v>0</v>
      </c>
      <c r="CD9" s="32">
        <v>0</v>
      </c>
      <c r="CE9" s="32">
        <v>3509561.8325399999</v>
      </c>
      <c r="CF9" s="32">
        <v>147895.38170000003</v>
      </c>
      <c r="CG9" s="32">
        <v>40609.800000000003</v>
      </c>
      <c r="CH9" s="32">
        <v>3698067.0142399995</v>
      </c>
      <c r="CI9" s="32">
        <v>2898437.8228640528</v>
      </c>
      <c r="CJ9" s="32">
        <v>0</v>
      </c>
      <c r="CK9" s="32">
        <v>0</v>
      </c>
      <c r="CL9" s="32">
        <v>0</v>
      </c>
      <c r="CM9" s="32">
        <v>0</v>
      </c>
      <c r="CN9" s="32">
        <v>0</v>
      </c>
      <c r="CO9" s="32">
        <f t="shared" ref="CO9:CO25" si="0">C9+H9+M9+R9+W9+AB9+AG9+AL9+AQ9+AV9+BA9+BF9+BK9+BP9+BU9+BZ9+CE9+CJ9</f>
        <v>60923895.05624909</v>
      </c>
      <c r="CP9" s="32">
        <f t="shared" ref="CP9:CP25" si="1">D9+I9+N9+S9+X9+AC9+AH9+AM9+AR9+AW9+BB9+BG9+BL9+BQ9+BV9+CA9+CF9+CK9</f>
        <v>25052671.712364636</v>
      </c>
      <c r="CQ9" s="32">
        <f t="shared" ref="CQ9:CQ25" si="2">E9+J9+O9+T9+Y9+AD9+AI9+AN9+AS9+AX9+BC9+BH9+BM9+BR9+BW9+CB9+CG9+CL9</f>
        <v>17888188.807856001</v>
      </c>
      <c r="CR9" s="32">
        <f t="shared" ref="CR9:CR25" si="3">F9+K9+P9+U9+Z9+AE9+AJ9+AO9+AT9+AY9+BD9+BI9+BN9+BS9+BX9+CC9+CH9+CM9</f>
        <v>103864755.57646973</v>
      </c>
      <c r="CS9" s="32">
        <f t="shared" ref="CS9:CS25" si="4">G9+L9+Q9+V9+AA9+AF9+AK9+AP9+AU9+AZ9+BE9+BJ9+BO9+BT9+BY9+CD9+CI9+CN9</f>
        <v>17405002.599016804</v>
      </c>
    </row>
    <row r="10" spans="1:97" s="11" customFormat="1" ht="24.95" customHeight="1" x14ac:dyDescent="0.2">
      <c r="A10" s="20">
        <v>2</v>
      </c>
      <c r="B10" s="31" t="s">
        <v>28</v>
      </c>
      <c r="C10" s="32">
        <v>83730.652792000154</v>
      </c>
      <c r="D10" s="32">
        <v>10277433.622986</v>
      </c>
      <c r="E10" s="32">
        <v>0</v>
      </c>
      <c r="F10" s="32">
        <v>10361164.275777999</v>
      </c>
      <c r="G10" s="32">
        <v>56557.356225409523</v>
      </c>
      <c r="H10" s="32">
        <v>0</v>
      </c>
      <c r="I10" s="32">
        <v>184679.60000000044</v>
      </c>
      <c r="J10" s="32">
        <v>0</v>
      </c>
      <c r="K10" s="32">
        <v>184679.60000000044</v>
      </c>
      <c r="L10" s="32">
        <v>0</v>
      </c>
      <c r="M10" s="32">
        <v>771611.30185599986</v>
      </c>
      <c r="N10" s="32">
        <v>407832.9198799993</v>
      </c>
      <c r="O10" s="32">
        <v>26881.436293999981</v>
      </c>
      <c r="P10" s="32">
        <v>1206325.6580299991</v>
      </c>
      <c r="Q10" s="32">
        <v>155943.02771481578</v>
      </c>
      <c r="R10" s="32">
        <v>15796.318869000004</v>
      </c>
      <c r="S10" s="32">
        <v>0</v>
      </c>
      <c r="T10" s="32">
        <v>0</v>
      </c>
      <c r="U10" s="32">
        <v>15796.318869000004</v>
      </c>
      <c r="V10" s="32">
        <v>14132.650255310411</v>
      </c>
      <c r="W10" s="32">
        <v>6902530.0549080223</v>
      </c>
      <c r="X10" s="32">
        <v>12281799.785641996</v>
      </c>
      <c r="Y10" s="32">
        <v>630198.24590899516</v>
      </c>
      <c r="Z10" s="32">
        <v>19814528.086459015</v>
      </c>
      <c r="AA10" s="32">
        <v>364514.12550914206</v>
      </c>
      <c r="AB10" s="32">
        <v>2237247.8449806469</v>
      </c>
      <c r="AC10" s="32">
        <v>3681454.0414486038</v>
      </c>
      <c r="AD10" s="32">
        <v>122449.95923399941</v>
      </c>
      <c r="AE10" s="32">
        <v>6041151.8456632495</v>
      </c>
      <c r="AF10" s="32">
        <v>203567.79365300009</v>
      </c>
      <c r="AG10" s="32">
        <v>0</v>
      </c>
      <c r="AH10" s="32">
        <v>0</v>
      </c>
      <c r="AI10" s="32">
        <v>0</v>
      </c>
      <c r="AJ10" s="32">
        <v>0</v>
      </c>
      <c r="AK10" s="32">
        <v>0</v>
      </c>
      <c r="AL10" s="32">
        <v>289402.74355100002</v>
      </c>
      <c r="AM10" s="32">
        <v>0</v>
      </c>
      <c r="AN10" s="32">
        <v>113279.14</v>
      </c>
      <c r="AO10" s="32">
        <v>402681.88355100004</v>
      </c>
      <c r="AP10" s="32">
        <v>403655.74818900006</v>
      </c>
      <c r="AQ10" s="32">
        <v>0</v>
      </c>
      <c r="AR10" s="32">
        <v>0</v>
      </c>
      <c r="AS10" s="32">
        <v>0</v>
      </c>
      <c r="AT10" s="32">
        <v>0</v>
      </c>
      <c r="AU10" s="32">
        <v>0</v>
      </c>
      <c r="AV10" s="32">
        <v>-2311.7994520000002</v>
      </c>
      <c r="AW10" s="32">
        <v>0</v>
      </c>
      <c r="AX10" s="32">
        <v>0</v>
      </c>
      <c r="AY10" s="32">
        <v>-2311.7994520000002</v>
      </c>
      <c r="AZ10" s="32">
        <v>0</v>
      </c>
      <c r="BA10" s="32">
        <v>0</v>
      </c>
      <c r="BB10" s="32">
        <v>0</v>
      </c>
      <c r="BC10" s="32">
        <v>0</v>
      </c>
      <c r="BD10" s="32">
        <v>0</v>
      </c>
      <c r="BE10" s="32">
        <v>0</v>
      </c>
      <c r="BF10" s="32">
        <v>3299100.0479599964</v>
      </c>
      <c r="BG10" s="32">
        <v>28309.684459999986</v>
      </c>
      <c r="BH10" s="32">
        <v>9873.2999999999993</v>
      </c>
      <c r="BI10" s="32">
        <v>3337283.0324199963</v>
      </c>
      <c r="BJ10" s="32">
        <v>564256.56675038673</v>
      </c>
      <c r="BK10" s="32">
        <v>19523948.18641999</v>
      </c>
      <c r="BL10" s="32">
        <v>8570867.9831040986</v>
      </c>
      <c r="BM10" s="32">
        <v>148686.564308</v>
      </c>
      <c r="BN10" s="32">
        <v>28243502.733832087</v>
      </c>
      <c r="BO10" s="32">
        <v>16829652.60913115</v>
      </c>
      <c r="BP10" s="32">
        <v>0</v>
      </c>
      <c r="BQ10" s="32">
        <v>0</v>
      </c>
      <c r="BR10" s="32">
        <v>0</v>
      </c>
      <c r="BS10" s="32">
        <v>0</v>
      </c>
      <c r="BT10" s="32">
        <v>0</v>
      </c>
      <c r="BU10" s="32">
        <v>2706542.1053729998</v>
      </c>
      <c r="BV10" s="32">
        <v>0</v>
      </c>
      <c r="BW10" s="32">
        <v>3181.5</v>
      </c>
      <c r="BX10" s="32">
        <v>2709723.6053729998</v>
      </c>
      <c r="BY10" s="32">
        <v>1896603.746643831</v>
      </c>
      <c r="BZ10" s="32">
        <v>0</v>
      </c>
      <c r="CA10" s="32">
        <v>0</v>
      </c>
      <c r="CB10" s="32">
        <v>0</v>
      </c>
      <c r="CC10" s="32">
        <v>0</v>
      </c>
      <c r="CD10" s="32">
        <v>0</v>
      </c>
      <c r="CE10" s="32">
        <v>8150556.5900049992</v>
      </c>
      <c r="CF10" s="32">
        <v>1878188.8837269999</v>
      </c>
      <c r="CG10" s="32">
        <v>27023.200000000001</v>
      </c>
      <c r="CH10" s="32">
        <v>10055768.673731998</v>
      </c>
      <c r="CI10" s="32">
        <v>5810030.7135194018</v>
      </c>
      <c r="CJ10" s="32">
        <v>0</v>
      </c>
      <c r="CK10" s="32">
        <v>0</v>
      </c>
      <c r="CL10" s="32">
        <v>0</v>
      </c>
      <c r="CM10" s="32">
        <v>0</v>
      </c>
      <c r="CN10" s="32">
        <v>0</v>
      </c>
      <c r="CO10" s="32">
        <f t="shared" si="0"/>
        <v>43978154.047262654</v>
      </c>
      <c r="CP10" s="32">
        <f t="shared" si="1"/>
        <v>37310566.5212477</v>
      </c>
      <c r="CQ10" s="32">
        <f t="shared" si="2"/>
        <v>1081573.3457449945</v>
      </c>
      <c r="CR10" s="32">
        <f t="shared" si="3"/>
        <v>82370293.914255336</v>
      </c>
      <c r="CS10" s="32">
        <f t="shared" si="4"/>
        <v>26298914.337591447</v>
      </c>
    </row>
    <row r="11" spans="1:97" ht="24.95" customHeight="1" x14ac:dyDescent="0.2">
      <c r="A11" s="20">
        <v>3</v>
      </c>
      <c r="B11" s="31" t="s">
        <v>30</v>
      </c>
      <c r="C11" s="32">
        <v>334761.14632600691</v>
      </c>
      <c r="D11" s="32">
        <v>756460.82876799989</v>
      </c>
      <c r="E11" s="32">
        <v>2102080.807150003</v>
      </c>
      <c r="F11" s="32">
        <v>3193302.7822440099</v>
      </c>
      <c r="G11" s="32">
        <v>198894.69863011589</v>
      </c>
      <c r="H11" s="32">
        <v>0</v>
      </c>
      <c r="I11" s="32">
        <v>2363752.3880904741</v>
      </c>
      <c r="J11" s="32">
        <v>0</v>
      </c>
      <c r="K11" s="32">
        <v>2363752.3880904741</v>
      </c>
      <c r="L11" s="32">
        <v>0</v>
      </c>
      <c r="M11" s="32">
        <v>297278.56167600915</v>
      </c>
      <c r="N11" s="32">
        <v>1791.171499</v>
      </c>
      <c r="O11" s="32">
        <v>39689.392270999844</v>
      </c>
      <c r="P11" s="32">
        <v>338759.12544600898</v>
      </c>
      <c r="Q11" s="32">
        <v>0</v>
      </c>
      <c r="R11" s="32">
        <v>36096811.031532407</v>
      </c>
      <c r="S11" s="32">
        <v>1301871.8102240001</v>
      </c>
      <c r="T11" s="32">
        <v>16932149.553140238</v>
      </c>
      <c r="U11" s="32">
        <v>54330832.394896641</v>
      </c>
      <c r="V11" s="32">
        <v>2989629.4307816485</v>
      </c>
      <c r="W11" s="32">
        <v>0</v>
      </c>
      <c r="X11" s="32">
        <v>0</v>
      </c>
      <c r="Y11" s="32">
        <v>0</v>
      </c>
      <c r="Z11" s="32">
        <v>0</v>
      </c>
      <c r="AA11" s="32">
        <v>0</v>
      </c>
      <c r="AB11" s="32">
        <v>85095.921568627455</v>
      </c>
      <c r="AC11" s="32">
        <v>1774046.2490196079</v>
      </c>
      <c r="AD11" s="32">
        <v>0</v>
      </c>
      <c r="AE11" s="32">
        <v>1859142.1705882354</v>
      </c>
      <c r="AF11" s="32">
        <v>1859142.1705882354</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21500.5</v>
      </c>
      <c r="BV11" s="32">
        <v>0</v>
      </c>
      <c r="BW11" s="32">
        <v>0</v>
      </c>
      <c r="BX11" s="32">
        <v>21500.5</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f t="shared" si="0"/>
        <v>36835447.161103047</v>
      </c>
      <c r="CP11" s="32">
        <f t="shared" si="1"/>
        <v>6197922.4476010818</v>
      </c>
      <c r="CQ11" s="32">
        <f t="shared" si="2"/>
        <v>19073919.752561241</v>
      </c>
      <c r="CR11" s="32">
        <f t="shared" si="3"/>
        <v>62107289.361265369</v>
      </c>
      <c r="CS11" s="32">
        <f t="shared" si="4"/>
        <v>5047666.3</v>
      </c>
    </row>
    <row r="12" spans="1:97" ht="24.95" customHeight="1" x14ac:dyDescent="0.2">
      <c r="A12" s="20">
        <v>4</v>
      </c>
      <c r="B12" s="31" t="s">
        <v>33</v>
      </c>
      <c r="C12" s="32">
        <v>18817461.377095651</v>
      </c>
      <c r="D12" s="32">
        <v>11061.509863999998</v>
      </c>
      <c r="E12" s="32">
        <v>0</v>
      </c>
      <c r="F12" s="32">
        <v>18828522.88695965</v>
      </c>
      <c r="G12" s="32">
        <v>3649713.0869907928</v>
      </c>
      <c r="H12" s="32">
        <v>56943.199999999997</v>
      </c>
      <c r="I12" s="32">
        <v>459424.20900941011</v>
      </c>
      <c r="J12" s="32">
        <v>0</v>
      </c>
      <c r="K12" s="32">
        <v>516367.40900941013</v>
      </c>
      <c r="L12" s="32">
        <v>0</v>
      </c>
      <c r="M12" s="32">
        <v>658312.33508542879</v>
      </c>
      <c r="N12" s="32">
        <v>703613.74795022025</v>
      </c>
      <c r="O12" s="32">
        <v>1630</v>
      </c>
      <c r="P12" s="32">
        <v>1363556.083035649</v>
      </c>
      <c r="Q12" s="32">
        <v>94452.751633388805</v>
      </c>
      <c r="R12" s="32">
        <v>0</v>
      </c>
      <c r="S12" s="32">
        <v>0</v>
      </c>
      <c r="T12" s="32">
        <v>0</v>
      </c>
      <c r="U12" s="32">
        <v>0</v>
      </c>
      <c r="V12" s="32">
        <v>0</v>
      </c>
      <c r="W12" s="32">
        <v>6025474.8835905809</v>
      </c>
      <c r="X12" s="32">
        <v>14995995.857527494</v>
      </c>
      <c r="Y12" s="32">
        <v>111884.18558963784</v>
      </c>
      <c r="Z12" s="32">
        <v>21133354.926707711</v>
      </c>
      <c r="AA12" s="32">
        <v>14802188.06173411</v>
      </c>
      <c r="AB12" s="32">
        <v>635678.9438909064</v>
      </c>
      <c r="AC12" s="32">
        <v>3582239.143573822</v>
      </c>
      <c r="AD12" s="32">
        <v>5344.42276778</v>
      </c>
      <c r="AE12" s="32">
        <v>4223262.5102325082</v>
      </c>
      <c r="AF12" s="32">
        <v>1655298.50204939</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858549.40996577148</v>
      </c>
      <c r="BG12" s="32">
        <v>149.71999999999977</v>
      </c>
      <c r="BH12" s="32">
        <v>0</v>
      </c>
      <c r="BI12" s="32">
        <v>858699.12996577146</v>
      </c>
      <c r="BJ12" s="32">
        <v>97021.650685491259</v>
      </c>
      <c r="BK12" s="32">
        <v>11135953.49377461</v>
      </c>
      <c r="BL12" s="32">
        <v>323701.34406339034</v>
      </c>
      <c r="BM12" s="32">
        <v>39459.939999999988</v>
      </c>
      <c r="BN12" s="32">
        <v>11499114.777837999</v>
      </c>
      <c r="BO12" s="32">
        <v>5642576.6882226244</v>
      </c>
      <c r="BP12" s="32">
        <v>0</v>
      </c>
      <c r="BQ12" s="32">
        <v>0</v>
      </c>
      <c r="BR12" s="32">
        <v>0</v>
      </c>
      <c r="BS12" s="32">
        <v>0</v>
      </c>
      <c r="BT12" s="32">
        <v>0</v>
      </c>
      <c r="BU12" s="32">
        <v>228401.73705</v>
      </c>
      <c r="BV12" s="32">
        <v>0</v>
      </c>
      <c r="BW12" s="32">
        <v>0</v>
      </c>
      <c r="BX12" s="32">
        <v>228401.73705</v>
      </c>
      <c r="BY12" s="32">
        <v>200201.73705</v>
      </c>
      <c r="BZ12" s="32">
        <v>0</v>
      </c>
      <c r="CA12" s="32">
        <v>536700.31729713874</v>
      </c>
      <c r="CB12" s="32">
        <v>0</v>
      </c>
      <c r="CC12" s="32">
        <v>536700.31729713874</v>
      </c>
      <c r="CD12" s="32">
        <v>0</v>
      </c>
      <c r="CE12" s="32">
        <v>918739.17951028072</v>
      </c>
      <c r="CF12" s="32">
        <v>1350</v>
      </c>
      <c r="CG12" s="32">
        <v>0</v>
      </c>
      <c r="CH12" s="32">
        <v>920089.17951028072</v>
      </c>
      <c r="CI12" s="32">
        <v>421732.29163420032</v>
      </c>
      <c r="CJ12" s="32">
        <v>0</v>
      </c>
      <c r="CK12" s="32">
        <v>0</v>
      </c>
      <c r="CL12" s="32">
        <v>0</v>
      </c>
      <c r="CM12" s="32">
        <v>0</v>
      </c>
      <c r="CN12" s="32">
        <v>0</v>
      </c>
      <c r="CO12" s="32">
        <f t="shared" si="0"/>
        <v>39335514.559963226</v>
      </c>
      <c r="CP12" s="32">
        <f t="shared" si="1"/>
        <v>20614235.849285472</v>
      </c>
      <c r="CQ12" s="32">
        <f t="shared" si="2"/>
        <v>158318.54835741781</v>
      </c>
      <c r="CR12" s="32">
        <f t="shared" si="3"/>
        <v>60108068.957606114</v>
      </c>
      <c r="CS12" s="32">
        <f t="shared" si="4"/>
        <v>26563184.770000003</v>
      </c>
    </row>
    <row r="13" spans="1:97" ht="24.95" customHeight="1" x14ac:dyDescent="0.2">
      <c r="A13" s="20">
        <v>5</v>
      </c>
      <c r="B13" s="31" t="s">
        <v>32</v>
      </c>
      <c r="C13" s="32">
        <v>62889</v>
      </c>
      <c r="D13" s="32">
        <v>603191</v>
      </c>
      <c r="E13" s="32">
        <v>-3535</v>
      </c>
      <c r="F13" s="32">
        <v>662545</v>
      </c>
      <c r="G13" s="32">
        <v>0</v>
      </c>
      <c r="H13" s="32">
        <v>854</v>
      </c>
      <c r="I13" s="32">
        <v>757800</v>
      </c>
      <c r="J13" s="32">
        <v>762</v>
      </c>
      <c r="K13" s="32">
        <v>759416</v>
      </c>
      <c r="L13" s="32">
        <v>10446.266554473614</v>
      </c>
      <c r="M13" s="32">
        <v>280691</v>
      </c>
      <c r="N13" s="32">
        <v>2607</v>
      </c>
      <c r="O13" s="32">
        <v>3816</v>
      </c>
      <c r="P13" s="32">
        <v>287114</v>
      </c>
      <c r="Q13" s="32">
        <v>800.04</v>
      </c>
      <c r="R13" s="32">
        <v>5867467</v>
      </c>
      <c r="S13" s="32">
        <v>161822</v>
      </c>
      <c r="T13" s="32">
        <v>3245539</v>
      </c>
      <c r="U13" s="32">
        <v>9274828</v>
      </c>
      <c r="V13" s="32">
        <v>0</v>
      </c>
      <c r="W13" s="32">
        <v>629791</v>
      </c>
      <c r="X13" s="32">
        <v>506908</v>
      </c>
      <c r="Y13" s="32">
        <v>994432</v>
      </c>
      <c r="Z13" s="32">
        <v>2131131</v>
      </c>
      <c r="AA13" s="32">
        <v>61033.340704959999</v>
      </c>
      <c r="AB13" s="32">
        <v>376562.92156862747</v>
      </c>
      <c r="AC13" s="32">
        <v>1834033.2490196079</v>
      </c>
      <c r="AD13" s="32">
        <v>132961</v>
      </c>
      <c r="AE13" s="32">
        <v>2343557.1705882354</v>
      </c>
      <c r="AF13" s="32">
        <v>27803.596831999996</v>
      </c>
      <c r="AG13" s="32">
        <v>0</v>
      </c>
      <c r="AH13" s="32">
        <v>0</v>
      </c>
      <c r="AI13" s="32">
        <v>0</v>
      </c>
      <c r="AJ13" s="32">
        <v>0</v>
      </c>
      <c r="AK13" s="32">
        <v>0</v>
      </c>
      <c r="AL13" s="32">
        <v>1054582</v>
      </c>
      <c r="AM13" s="32">
        <v>0</v>
      </c>
      <c r="AN13" s="32">
        <v>50000</v>
      </c>
      <c r="AO13" s="32">
        <v>1104582</v>
      </c>
      <c r="AP13" s="32">
        <v>1001711.172018908</v>
      </c>
      <c r="AQ13" s="32">
        <v>1427030</v>
      </c>
      <c r="AR13" s="32">
        <v>0</v>
      </c>
      <c r="AS13" s="32">
        <v>1290355</v>
      </c>
      <c r="AT13" s="32">
        <v>2717385</v>
      </c>
      <c r="AU13" s="32">
        <v>1827351.4267601885</v>
      </c>
      <c r="AV13" s="32">
        <v>116730</v>
      </c>
      <c r="AW13" s="32">
        <v>0</v>
      </c>
      <c r="AX13" s="32">
        <v>61970</v>
      </c>
      <c r="AY13" s="32">
        <v>178700</v>
      </c>
      <c r="AZ13" s="32">
        <v>83329.009111464897</v>
      </c>
      <c r="BA13" s="32">
        <v>80004</v>
      </c>
      <c r="BB13" s="32">
        <v>0</v>
      </c>
      <c r="BC13" s="32">
        <v>5441</v>
      </c>
      <c r="BD13" s="32">
        <v>85445</v>
      </c>
      <c r="BE13" s="32">
        <v>42356.902545999998</v>
      </c>
      <c r="BF13" s="32">
        <v>753059</v>
      </c>
      <c r="BG13" s="32">
        <v>3511</v>
      </c>
      <c r="BH13" s="32">
        <v>30</v>
      </c>
      <c r="BI13" s="32">
        <v>756600</v>
      </c>
      <c r="BJ13" s="32">
        <v>497506.79748045001</v>
      </c>
      <c r="BK13" s="32">
        <v>14801016</v>
      </c>
      <c r="BL13" s="32">
        <v>648434</v>
      </c>
      <c r="BM13" s="32">
        <v>596029</v>
      </c>
      <c r="BN13" s="32">
        <v>16045479</v>
      </c>
      <c r="BO13" s="32">
        <v>12919468.507547664</v>
      </c>
      <c r="BP13" s="32">
        <v>585064</v>
      </c>
      <c r="BQ13" s="32">
        <v>506608</v>
      </c>
      <c r="BR13" s="32">
        <v>23138</v>
      </c>
      <c r="BS13" s="32">
        <v>1114810</v>
      </c>
      <c r="BT13" s="32">
        <v>523810.22942072002</v>
      </c>
      <c r="BU13" s="32">
        <v>912108</v>
      </c>
      <c r="BV13" s="32">
        <v>0</v>
      </c>
      <c r="BW13" s="32">
        <v>833</v>
      </c>
      <c r="BX13" s="32">
        <v>912941</v>
      </c>
      <c r="BY13" s="32">
        <v>624413.11428058008</v>
      </c>
      <c r="BZ13" s="32">
        <v>0</v>
      </c>
      <c r="CA13" s="32">
        <v>0</v>
      </c>
      <c r="CB13" s="32">
        <v>0</v>
      </c>
      <c r="CC13" s="32">
        <v>0</v>
      </c>
      <c r="CD13" s="32">
        <v>0</v>
      </c>
      <c r="CE13" s="32">
        <v>4068601</v>
      </c>
      <c r="CF13" s="32">
        <v>15700</v>
      </c>
      <c r="CG13" s="32">
        <v>96928</v>
      </c>
      <c r="CH13" s="32">
        <v>4181229</v>
      </c>
      <c r="CI13" s="32">
        <v>2598954.8271709052</v>
      </c>
      <c r="CJ13" s="32">
        <v>0</v>
      </c>
      <c r="CK13" s="32">
        <v>0</v>
      </c>
      <c r="CL13" s="32">
        <v>0</v>
      </c>
      <c r="CM13" s="32">
        <v>0</v>
      </c>
      <c r="CN13" s="32">
        <v>0</v>
      </c>
      <c r="CO13" s="32">
        <f t="shared" si="0"/>
        <v>31016448.921568628</v>
      </c>
      <c r="CP13" s="32">
        <f t="shared" si="1"/>
        <v>5040614.2490196079</v>
      </c>
      <c r="CQ13" s="32">
        <f t="shared" si="2"/>
        <v>6498699</v>
      </c>
      <c r="CR13" s="32">
        <f t="shared" si="3"/>
        <v>42555762.17058824</v>
      </c>
      <c r="CS13" s="32">
        <f t="shared" si="4"/>
        <v>20218985.230428316</v>
      </c>
    </row>
    <row r="14" spans="1:97" ht="24.95" customHeight="1" x14ac:dyDescent="0.2">
      <c r="A14" s="20">
        <v>6</v>
      </c>
      <c r="B14" s="31" t="s">
        <v>96</v>
      </c>
      <c r="C14" s="32">
        <v>93022.79</v>
      </c>
      <c r="D14" s="32">
        <v>3277.33</v>
      </c>
      <c r="E14" s="32">
        <v>0</v>
      </c>
      <c r="F14" s="32">
        <v>96300.12</v>
      </c>
      <c r="G14" s="32">
        <v>44824.495279408438</v>
      </c>
      <c r="H14" s="32">
        <v>91704.04</v>
      </c>
      <c r="I14" s="32">
        <v>165491.26</v>
      </c>
      <c r="J14" s="32">
        <v>3730</v>
      </c>
      <c r="K14" s="32">
        <v>260925.3</v>
      </c>
      <c r="L14" s="32">
        <v>0</v>
      </c>
      <c r="M14" s="32">
        <v>204745.49</v>
      </c>
      <c r="N14" s="32">
        <v>38045.99</v>
      </c>
      <c r="O14" s="32">
        <v>3318.88</v>
      </c>
      <c r="P14" s="32">
        <v>246110.36</v>
      </c>
      <c r="Q14" s="32">
        <v>4508.3806407200009</v>
      </c>
      <c r="R14" s="32">
        <v>17496048.329999998</v>
      </c>
      <c r="S14" s="32">
        <v>2203505.2799999998</v>
      </c>
      <c r="T14" s="32">
        <v>3212694.32</v>
      </c>
      <c r="U14" s="32">
        <v>22912247.93</v>
      </c>
      <c r="V14" s="32">
        <v>0</v>
      </c>
      <c r="W14" s="32">
        <v>1149340.01</v>
      </c>
      <c r="X14" s="32">
        <v>1617804.23</v>
      </c>
      <c r="Y14" s="32">
        <v>10462.94</v>
      </c>
      <c r="Z14" s="32">
        <v>2777607.18</v>
      </c>
      <c r="AA14" s="32">
        <v>0</v>
      </c>
      <c r="AB14" s="32">
        <v>276193.85156862746</v>
      </c>
      <c r="AC14" s="32">
        <v>1967863.9790196079</v>
      </c>
      <c r="AD14" s="32">
        <v>6245.15</v>
      </c>
      <c r="AE14" s="32">
        <v>2250302.9805882354</v>
      </c>
      <c r="AF14" s="32">
        <v>2788.3188354644799</v>
      </c>
      <c r="AG14" s="32">
        <v>0</v>
      </c>
      <c r="AH14" s="32">
        <v>0</v>
      </c>
      <c r="AI14" s="32">
        <v>0</v>
      </c>
      <c r="AJ14" s="32">
        <v>0</v>
      </c>
      <c r="AK14" s="32">
        <v>0</v>
      </c>
      <c r="AL14" s="32">
        <v>383118.12</v>
      </c>
      <c r="AM14" s="32">
        <v>0</v>
      </c>
      <c r="AN14" s="32">
        <v>0</v>
      </c>
      <c r="AO14" s="32">
        <v>383118.12</v>
      </c>
      <c r="AP14" s="32">
        <v>373724.03560184996</v>
      </c>
      <c r="AQ14" s="32">
        <v>361025.6</v>
      </c>
      <c r="AR14" s="32">
        <v>0</v>
      </c>
      <c r="AS14" s="32">
        <v>0</v>
      </c>
      <c r="AT14" s="32">
        <v>361025.6</v>
      </c>
      <c r="AU14" s="32">
        <v>332626.22074814996</v>
      </c>
      <c r="AV14" s="32">
        <v>42805.5</v>
      </c>
      <c r="AW14" s="32">
        <v>0</v>
      </c>
      <c r="AX14" s="32">
        <v>0</v>
      </c>
      <c r="AY14" s="32">
        <v>42805.5</v>
      </c>
      <c r="AZ14" s="32">
        <v>32104.125</v>
      </c>
      <c r="BA14" s="32">
        <v>0</v>
      </c>
      <c r="BB14" s="32">
        <v>0</v>
      </c>
      <c r="BC14" s="32">
        <v>0</v>
      </c>
      <c r="BD14" s="32">
        <v>0</v>
      </c>
      <c r="BE14" s="32">
        <v>0</v>
      </c>
      <c r="BF14" s="32">
        <v>1257402.8899999999</v>
      </c>
      <c r="BG14" s="32">
        <v>4634.5200000000004</v>
      </c>
      <c r="BH14" s="32">
        <v>0</v>
      </c>
      <c r="BI14" s="32">
        <v>1262037.4099999999</v>
      </c>
      <c r="BJ14" s="32">
        <v>486898.91954853549</v>
      </c>
      <c r="BK14" s="32">
        <v>1964774.46</v>
      </c>
      <c r="BL14" s="32">
        <v>648371.26</v>
      </c>
      <c r="BM14" s="32">
        <v>0</v>
      </c>
      <c r="BN14" s="32">
        <v>2613145.7199999997</v>
      </c>
      <c r="BO14" s="32">
        <v>620741.86026182212</v>
      </c>
      <c r="BP14" s="32">
        <v>26960.639999999999</v>
      </c>
      <c r="BQ14" s="32">
        <v>21331.39</v>
      </c>
      <c r="BR14" s="32">
        <v>38.590000000000003</v>
      </c>
      <c r="BS14" s="32">
        <v>48330.619999999995</v>
      </c>
      <c r="BT14" s="32">
        <v>0</v>
      </c>
      <c r="BU14" s="32">
        <v>2843130.93</v>
      </c>
      <c r="BV14" s="32">
        <v>1550</v>
      </c>
      <c r="BW14" s="32">
        <v>400</v>
      </c>
      <c r="BX14" s="32">
        <v>2845080.93</v>
      </c>
      <c r="BY14" s="32">
        <v>1618406.5300000003</v>
      </c>
      <c r="BZ14" s="32">
        <v>0</v>
      </c>
      <c r="CA14" s="32">
        <v>0</v>
      </c>
      <c r="CB14" s="32">
        <v>0</v>
      </c>
      <c r="CC14" s="32">
        <v>0</v>
      </c>
      <c r="CD14" s="32">
        <v>0</v>
      </c>
      <c r="CE14" s="32">
        <v>1322907.5</v>
      </c>
      <c r="CF14" s="32">
        <v>173406.15</v>
      </c>
      <c r="CG14" s="32">
        <v>4348.28</v>
      </c>
      <c r="CH14" s="32">
        <v>1500661.93</v>
      </c>
      <c r="CI14" s="32">
        <v>153849.97546640001</v>
      </c>
      <c r="CJ14" s="32">
        <v>0</v>
      </c>
      <c r="CK14" s="32">
        <v>0</v>
      </c>
      <c r="CL14" s="32">
        <v>0</v>
      </c>
      <c r="CM14" s="32">
        <v>0</v>
      </c>
      <c r="CN14" s="32">
        <v>0</v>
      </c>
      <c r="CO14" s="32">
        <f t="shared" si="0"/>
        <v>27513180.151568633</v>
      </c>
      <c r="CP14" s="32">
        <f t="shared" si="1"/>
        <v>6845281.3890196076</v>
      </c>
      <c r="CQ14" s="32">
        <f t="shared" si="2"/>
        <v>3241238.1599999992</v>
      </c>
      <c r="CR14" s="32">
        <f t="shared" si="3"/>
        <v>37599699.700588241</v>
      </c>
      <c r="CS14" s="32">
        <f t="shared" si="4"/>
        <v>3670472.8613823508</v>
      </c>
    </row>
    <row r="15" spans="1:97" ht="24.95" customHeight="1" x14ac:dyDescent="0.2">
      <c r="A15" s="20">
        <v>7</v>
      </c>
      <c r="B15" s="31" t="s">
        <v>36</v>
      </c>
      <c r="C15" s="32">
        <v>57607.817184000101</v>
      </c>
      <c r="D15" s="32">
        <v>9649.6999999999643</v>
      </c>
      <c r="E15" s="32">
        <v>20872.699999999924</v>
      </c>
      <c r="F15" s="32">
        <v>88130.217183999994</v>
      </c>
      <c r="G15" s="32">
        <v>0</v>
      </c>
      <c r="H15" s="32">
        <v>80382.680010000055</v>
      </c>
      <c r="I15" s="32">
        <v>83036.669899999935</v>
      </c>
      <c r="J15" s="32">
        <v>11352.5</v>
      </c>
      <c r="K15" s="32">
        <v>174771.84990999999</v>
      </c>
      <c r="L15" s="32">
        <v>5455.8254796247002</v>
      </c>
      <c r="M15" s="32">
        <v>283507.0693890003</v>
      </c>
      <c r="N15" s="32">
        <v>58725.055200000097</v>
      </c>
      <c r="O15" s="32">
        <v>29376.733999999604</v>
      </c>
      <c r="P15" s="32">
        <v>371608.85858900001</v>
      </c>
      <c r="Q15" s="32">
        <v>16623.977943687001</v>
      </c>
      <c r="R15" s="32">
        <v>8968520.4012479503</v>
      </c>
      <c r="S15" s="32">
        <v>948451.70000000496</v>
      </c>
      <c r="T15" s="32">
        <v>2360893.3700000439</v>
      </c>
      <c r="U15" s="32">
        <v>12277865.471247999</v>
      </c>
      <c r="V15" s="32">
        <v>0</v>
      </c>
      <c r="W15" s="32">
        <v>1657691.6072619988</v>
      </c>
      <c r="X15" s="32">
        <v>2212266.0916000009</v>
      </c>
      <c r="Y15" s="32">
        <v>181126.47180000012</v>
      </c>
      <c r="Z15" s="32">
        <v>4051084.1706619994</v>
      </c>
      <c r="AA15" s="32">
        <v>204368.4712088102</v>
      </c>
      <c r="AB15" s="32">
        <v>477773.58149039245</v>
      </c>
      <c r="AC15" s="32">
        <v>2050461.7621196075</v>
      </c>
      <c r="AD15" s="32">
        <v>22816.422800000015</v>
      </c>
      <c r="AE15" s="32">
        <v>2551051.7664099997</v>
      </c>
      <c r="AF15" s="32">
        <v>58884.998116172792</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-2006.9020950000013</v>
      </c>
      <c r="AW15" s="32">
        <v>12673.36</v>
      </c>
      <c r="AX15" s="32">
        <v>0</v>
      </c>
      <c r="AY15" s="32">
        <v>10666.457904999999</v>
      </c>
      <c r="AZ15" s="32">
        <v>1016.3308453606001</v>
      </c>
      <c r="BA15" s="32">
        <v>0</v>
      </c>
      <c r="BB15" s="32">
        <v>0</v>
      </c>
      <c r="BC15" s="32">
        <v>0</v>
      </c>
      <c r="BD15" s="32">
        <v>0</v>
      </c>
      <c r="BE15" s="32">
        <v>0</v>
      </c>
      <c r="BF15" s="32">
        <v>531075.82100200001</v>
      </c>
      <c r="BG15" s="32">
        <v>24836.360199999996</v>
      </c>
      <c r="BH15" s="32">
        <v>6273.9</v>
      </c>
      <c r="BI15" s="32">
        <v>562186.08120200003</v>
      </c>
      <c r="BJ15" s="32">
        <v>133036.3703736983</v>
      </c>
      <c r="BK15" s="32">
        <v>6219976.2925420022</v>
      </c>
      <c r="BL15" s="32">
        <v>165706.67310000001</v>
      </c>
      <c r="BM15" s="32">
        <v>34464.731500000002</v>
      </c>
      <c r="BN15" s="32">
        <v>6420147.6971420022</v>
      </c>
      <c r="BO15" s="32">
        <v>5892016.7253793012</v>
      </c>
      <c r="BP15" s="32">
        <v>1006722.815558</v>
      </c>
      <c r="BQ15" s="32">
        <v>2154.3900000000003</v>
      </c>
      <c r="BR15" s="32">
        <v>0</v>
      </c>
      <c r="BS15" s="32">
        <v>1008877.205558</v>
      </c>
      <c r="BT15" s="32">
        <v>984380.14408063469</v>
      </c>
      <c r="BU15" s="32">
        <v>0</v>
      </c>
      <c r="BV15" s="32">
        <v>0</v>
      </c>
      <c r="BW15" s="32">
        <v>0</v>
      </c>
      <c r="BX15" s="32">
        <v>0</v>
      </c>
      <c r="BY15" s="32">
        <v>0</v>
      </c>
      <c r="BZ15" s="32">
        <v>0</v>
      </c>
      <c r="CA15" s="32">
        <v>0</v>
      </c>
      <c r="CB15" s="32">
        <v>0</v>
      </c>
      <c r="CC15" s="32">
        <v>0</v>
      </c>
      <c r="CD15" s="32">
        <v>0</v>
      </c>
      <c r="CE15" s="32">
        <v>1437754.8222639998</v>
      </c>
      <c r="CF15" s="32">
        <v>32281.626700000008</v>
      </c>
      <c r="CG15" s="32">
        <v>0</v>
      </c>
      <c r="CH15" s="32">
        <v>1470036.4489639997</v>
      </c>
      <c r="CI15" s="32">
        <v>1223745.1710456845</v>
      </c>
      <c r="CJ15" s="32">
        <v>0</v>
      </c>
      <c r="CK15" s="32">
        <v>0</v>
      </c>
      <c r="CL15" s="32">
        <v>0</v>
      </c>
      <c r="CM15" s="32">
        <v>0</v>
      </c>
      <c r="CN15" s="32">
        <v>0</v>
      </c>
      <c r="CO15" s="32">
        <f t="shared" si="0"/>
        <v>20719006.005854346</v>
      </c>
      <c r="CP15" s="32">
        <f t="shared" si="1"/>
        <v>5600243.3888196135</v>
      </c>
      <c r="CQ15" s="32">
        <f t="shared" si="2"/>
        <v>2667176.8301000432</v>
      </c>
      <c r="CR15" s="32">
        <f t="shared" si="3"/>
        <v>28986426.224773996</v>
      </c>
      <c r="CS15" s="32">
        <f t="shared" si="4"/>
        <v>8519528.0144729745</v>
      </c>
    </row>
    <row r="16" spans="1:97" ht="24.95" customHeight="1" x14ac:dyDescent="0.2">
      <c r="A16" s="20">
        <v>8</v>
      </c>
      <c r="B16" s="31" t="s">
        <v>31</v>
      </c>
      <c r="C16" s="32">
        <v>197135.40339999821</v>
      </c>
      <c r="D16" s="32">
        <v>11737.826700000023</v>
      </c>
      <c r="E16" s="32">
        <v>666144.28419994283</v>
      </c>
      <c r="F16" s="32">
        <v>875017.51429994102</v>
      </c>
      <c r="G16" s="32">
        <v>0</v>
      </c>
      <c r="H16" s="32">
        <v>234242.30420000153</v>
      </c>
      <c r="I16" s="32">
        <v>33414.076300000015</v>
      </c>
      <c r="J16" s="32">
        <v>522914.27839996386</v>
      </c>
      <c r="K16" s="32">
        <v>790570.65889996546</v>
      </c>
      <c r="L16" s="32">
        <v>0</v>
      </c>
      <c r="M16" s="32">
        <v>269723.29712921556</v>
      </c>
      <c r="N16" s="32">
        <v>17669.128132432415</v>
      </c>
      <c r="O16" s="32">
        <v>52856.222700000064</v>
      </c>
      <c r="P16" s="32">
        <v>340248.64796164801</v>
      </c>
      <c r="Q16" s="32">
        <v>31954.819558212399</v>
      </c>
      <c r="R16" s="32">
        <v>6964245.5581000606</v>
      </c>
      <c r="S16" s="32">
        <v>167033.05660000042</v>
      </c>
      <c r="T16" s="32">
        <v>7092212.8780987104</v>
      </c>
      <c r="U16" s="32">
        <v>14223491.492798772</v>
      </c>
      <c r="V16" s="32">
        <v>0</v>
      </c>
      <c r="W16" s="32">
        <v>365240.09191709728</v>
      </c>
      <c r="X16" s="32">
        <v>317989.84942618507</v>
      </c>
      <c r="Y16" s="32">
        <v>429976.93432328757</v>
      </c>
      <c r="Z16" s="32">
        <v>1113206.8756665699</v>
      </c>
      <c r="AA16" s="32">
        <v>853640.095626608</v>
      </c>
      <c r="AB16" s="32">
        <v>152938.72300504157</v>
      </c>
      <c r="AC16" s="32">
        <v>1813482.7637155666</v>
      </c>
      <c r="AD16" s="32">
        <v>21378.216164383561</v>
      </c>
      <c r="AE16" s="32">
        <v>1987799.7028849917</v>
      </c>
      <c r="AF16" s="32">
        <v>97695.936527178899</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62662.571598999988</v>
      </c>
      <c r="BG16" s="32">
        <v>0</v>
      </c>
      <c r="BH16" s="32">
        <v>0</v>
      </c>
      <c r="BI16" s="32">
        <v>62662.571598999988</v>
      </c>
      <c r="BJ16" s="32">
        <v>40188.058316800001</v>
      </c>
      <c r="BK16" s="32">
        <v>74704</v>
      </c>
      <c r="BL16" s="32">
        <v>536.36</v>
      </c>
      <c r="BM16" s="32">
        <v>0</v>
      </c>
      <c r="BN16" s="32">
        <v>75240.36</v>
      </c>
      <c r="BO16" s="32">
        <v>2253.0880000000002</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f t="shared" si="0"/>
        <v>8320891.9493504148</v>
      </c>
      <c r="CP16" s="32">
        <f t="shared" si="1"/>
        <v>2361863.0608741841</v>
      </c>
      <c r="CQ16" s="32">
        <f t="shared" si="2"/>
        <v>8785482.8138862886</v>
      </c>
      <c r="CR16" s="32">
        <f t="shared" si="3"/>
        <v>19468237.824110884</v>
      </c>
      <c r="CS16" s="32">
        <f t="shared" si="4"/>
        <v>1025731.9980287993</v>
      </c>
    </row>
    <row r="17" spans="1:97" ht="24.95" customHeight="1" x14ac:dyDescent="0.2">
      <c r="A17" s="20">
        <v>9</v>
      </c>
      <c r="B17" s="31" t="s">
        <v>35</v>
      </c>
      <c r="C17" s="32">
        <v>75765.599999999991</v>
      </c>
      <c r="D17" s="32">
        <v>4666.6000000000004</v>
      </c>
      <c r="E17" s="32">
        <v>155046.08000000002</v>
      </c>
      <c r="F17" s="32">
        <v>235478.28000000003</v>
      </c>
      <c r="G17" s="32">
        <v>0</v>
      </c>
      <c r="H17" s="32">
        <v>6991.0700000000015</v>
      </c>
      <c r="I17" s="32">
        <v>154472.61410000001</v>
      </c>
      <c r="J17" s="32">
        <v>6084.3099999999986</v>
      </c>
      <c r="K17" s="32">
        <v>167547.99410000001</v>
      </c>
      <c r="L17" s="32">
        <v>0</v>
      </c>
      <c r="M17" s="32">
        <v>83231.728956000021</v>
      </c>
      <c r="N17" s="32">
        <v>14527.006266999997</v>
      </c>
      <c r="O17" s="32">
        <v>92396.640000000014</v>
      </c>
      <c r="P17" s="32">
        <v>190155.37522300004</v>
      </c>
      <c r="Q17" s="32">
        <v>34168.071186300003</v>
      </c>
      <c r="R17" s="32">
        <v>4070561.1799999992</v>
      </c>
      <c r="S17" s="32">
        <v>286492.24000000005</v>
      </c>
      <c r="T17" s="32">
        <v>5053463.75</v>
      </c>
      <c r="U17" s="32">
        <v>9410517.1699999981</v>
      </c>
      <c r="V17" s="32">
        <v>0</v>
      </c>
      <c r="W17" s="32">
        <v>167020.74126500002</v>
      </c>
      <c r="X17" s="32">
        <v>366173.56948299997</v>
      </c>
      <c r="Y17" s="32">
        <v>2729325.3</v>
      </c>
      <c r="Z17" s="32">
        <v>3262519.6107479995</v>
      </c>
      <c r="AA17" s="32">
        <v>1407838.1499631999</v>
      </c>
      <c r="AB17" s="32">
        <v>123659.33540862745</v>
      </c>
      <c r="AC17" s="32">
        <v>1849494.1717676078</v>
      </c>
      <c r="AD17" s="32">
        <v>344271.15999999992</v>
      </c>
      <c r="AE17" s="32">
        <v>2317424.6671762355</v>
      </c>
      <c r="AF17" s="32">
        <v>156357.13981750005</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170188.49284399999</v>
      </c>
      <c r="BG17" s="32">
        <v>2302.7326629999998</v>
      </c>
      <c r="BH17" s="32">
        <v>0</v>
      </c>
      <c r="BI17" s="32">
        <v>172491.225507</v>
      </c>
      <c r="BJ17" s="32">
        <v>120201.78853399999</v>
      </c>
      <c r="BK17" s="32">
        <v>274921.07589600002</v>
      </c>
      <c r="BL17" s="32">
        <v>861978.97369999997</v>
      </c>
      <c r="BM17" s="32">
        <v>36002.65</v>
      </c>
      <c r="BN17" s="32">
        <v>1172902.6995959999</v>
      </c>
      <c r="BO17" s="32">
        <v>614956</v>
      </c>
      <c r="BP17" s="32">
        <v>0</v>
      </c>
      <c r="BQ17" s="32">
        <v>0</v>
      </c>
      <c r="BR17" s="32">
        <v>0</v>
      </c>
      <c r="BS17" s="32">
        <v>0</v>
      </c>
      <c r="BT17" s="32">
        <v>0</v>
      </c>
      <c r="BU17" s="32">
        <v>1190976.6765999999</v>
      </c>
      <c r="BV17" s="32">
        <v>9997</v>
      </c>
      <c r="BW17" s="32">
        <v>1657</v>
      </c>
      <c r="BX17" s="32">
        <v>1202630.6765999999</v>
      </c>
      <c r="BY17" s="32">
        <v>415286.93305100023</v>
      </c>
      <c r="BZ17" s="32">
        <v>0</v>
      </c>
      <c r="CA17" s="32">
        <v>0</v>
      </c>
      <c r="CB17" s="32">
        <v>0</v>
      </c>
      <c r="CC17" s="32">
        <v>0</v>
      </c>
      <c r="CD17" s="32">
        <v>0</v>
      </c>
      <c r="CE17" s="32">
        <v>247711.83564799995</v>
      </c>
      <c r="CF17" s="32">
        <v>159996.38999999998</v>
      </c>
      <c r="CG17" s="32">
        <v>18900</v>
      </c>
      <c r="CH17" s="32">
        <v>426608.22564799991</v>
      </c>
      <c r="CI17" s="32">
        <v>6123.9194239999997</v>
      </c>
      <c r="CJ17" s="32">
        <v>0</v>
      </c>
      <c r="CK17" s="32">
        <v>0</v>
      </c>
      <c r="CL17" s="32">
        <v>0</v>
      </c>
      <c r="CM17" s="32">
        <v>0</v>
      </c>
      <c r="CN17" s="32">
        <v>0</v>
      </c>
      <c r="CO17" s="32">
        <f t="shared" si="0"/>
        <v>6411027.7366176266</v>
      </c>
      <c r="CP17" s="32">
        <f t="shared" si="1"/>
        <v>3710101.297980608</v>
      </c>
      <c r="CQ17" s="32">
        <f t="shared" si="2"/>
        <v>8437146.8900000006</v>
      </c>
      <c r="CR17" s="32">
        <f t="shared" si="3"/>
        <v>18558275.924598232</v>
      </c>
      <c r="CS17" s="32">
        <f t="shared" si="4"/>
        <v>2754932.0019760001</v>
      </c>
    </row>
    <row r="18" spans="1:97" ht="24.95" customHeight="1" x14ac:dyDescent="0.2">
      <c r="A18" s="20">
        <v>10</v>
      </c>
      <c r="B18" s="31" t="s">
        <v>38</v>
      </c>
      <c r="C18" s="32">
        <v>0</v>
      </c>
      <c r="D18" s="32">
        <v>0</v>
      </c>
      <c r="E18" s="32">
        <v>0</v>
      </c>
      <c r="F18" s="32">
        <v>0</v>
      </c>
      <c r="G18" s="32">
        <v>0</v>
      </c>
      <c r="H18" s="32">
        <v>4389</v>
      </c>
      <c r="I18" s="32">
        <v>7160</v>
      </c>
      <c r="J18" s="32">
        <v>679</v>
      </c>
      <c r="K18" s="32">
        <v>12228</v>
      </c>
      <c r="L18" s="32">
        <v>0</v>
      </c>
      <c r="M18" s="32">
        <v>10111.26</v>
      </c>
      <c r="N18" s="32">
        <v>1919.28</v>
      </c>
      <c r="O18" s="32">
        <v>63345.4</v>
      </c>
      <c r="P18" s="32">
        <v>75375.94</v>
      </c>
      <c r="Q18" s="32">
        <v>46586.36</v>
      </c>
      <c r="R18" s="32">
        <v>18936</v>
      </c>
      <c r="S18" s="32">
        <v>82342.23</v>
      </c>
      <c r="T18" s="32">
        <v>8957751.7899999991</v>
      </c>
      <c r="U18" s="32">
        <v>9059030.0199999996</v>
      </c>
      <c r="V18" s="32">
        <v>0</v>
      </c>
      <c r="W18" s="32">
        <v>29165.52</v>
      </c>
      <c r="X18" s="32">
        <v>118754.45</v>
      </c>
      <c r="Y18" s="32">
        <v>2929364.43</v>
      </c>
      <c r="Z18" s="32">
        <v>3077284.4000000004</v>
      </c>
      <c r="AA18" s="32">
        <v>1974473.16</v>
      </c>
      <c r="AB18" s="32">
        <v>92005.92</v>
      </c>
      <c r="AC18" s="32">
        <v>1796035.16</v>
      </c>
      <c r="AD18" s="32">
        <v>173097.07</v>
      </c>
      <c r="AE18" s="32">
        <v>2061138.15</v>
      </c>
      <c r="AF18" s="32">
        <v>139437.18</v>
      </c>
      <c r="AG18" s="32">
        <v>0</v>
      </c>
      <c r="AH18" s="32">
        <v>0</v>
      </c>
      <c r="AI18" s="32">
        <v>0</v>
      </c>
      <c r="AJ18" s="32">
        <v>0</v>
      </c>
      <c r="AK18" s="32">
        <v>0</v>
      </c>
      <c r="AL18" s="32">
        <v>59917.85</v>
      </c>
      <c r="AM18" s="32">
        <v>0</v>
      </c>
      <c r="AN18" s="32">
        <v>0</v>
      </c>
      <c r="AO18" s="32">
        <v>59917.85</v>
      </c>
      <c r="AP18" s="32">
        <v>42574.13</v>
      </c>
      <c r="AQ18" s="32">
        <v>18577.150000000001</v>
      </c>
      <c r="AR18" s="32">
        <v>0</v>
      </c>
      <c r="AS18" s="32">
        <v>0</v>
      </c>
      <c r="AT18" s="32">
        <v>18577.150000000001</v>
      </c>
      <c r="AU18" s="32">
        <v>13199.84</v>
      </c>
      <c r="AV18" s="32">
        <v>0</v>
      </c>
      <c r="AW18" s="32">
        <v>0</v>
      </c>
      <c r="AX18" s="32">
        <v>0</v>
      </c>
      <c r="AY18" s="32">
        <v>0</v>
      </c>
      <c r="AZ18" s="32">
        <v>0</v>
      </c>
      <c r="BA18" s="32">
        <v>0</v>
      </c>
      <c r="BB18" s="32">
        <v>0</v>
      </c>
      <c r="BC18" s="32">
        <v>0</v>
      </c>
      <c r="BD18" s="32">
        <v>0</v>
      </c>
      <c r="BE18" s="32">
        <v>0</v>
      </c>
      <c r="BF18" s="32">
        <v>20277.900000000001</v>
      </c>
      <c r="BG18" s="32">
        <v>10356.379999999999</v>
      </c>
      <c r="BH18" s="32">
        <v>0</v>
      </c>
      <c r="BI18" s="32">
        <v>30634.28</v>
      </c>
      <c r="BJ18" s="32">
        <v>22501.87</v>
      </c>
      <c r="BK18" s="32">
        <v>68194.290000000008</v>
      </c>
      <c r="BL18" s="32">
        <v>24397</v>
      </c>
      <c r="BM18" s="32">
        <v>14399.57</v>
      </c>
      <c r="BN18" s="32">
        <v>106990.86000000002</v>
      </c>
      <c r="BO18" s="32">
        <v>85592.69</v>
      </c>
      <c r="BP18" s="32">
        <v>0</v>
      </c>
      <c r="BQ18" s="32">
        <v>0</v>
      </c>
      <c r="BR18" s="32">
        <v>0</v>
      </c>
      <c r="BS18" s="32">
        <v>0</v>
      </c>
      <c r="BT18" s="32">
        <v>0</v>
      </c>
      <c r="BU18" s="32">
        <v>38344.33</v>
      </c>
      <c r="BV18" s="32">
        <v>0</v>
      </c>
      <c r="BW18" s="32">
        <v>0</v>
      </c>
      <c r="BX18" s="32">
        <v>38344.33</v>
      </c>
      <c r="BY18" s="32">
        <v>0</v>
      </c>
      <c r="BZ18" s="32">
        <v>0</v>
      </c>
      <c r="CA18" s="32">
        <v>0</v>
      </c>
      <c r="CB18" s="32">
        <v>0</v>
      </c>
      <c r="CC18" s="32">
        <v>0</v>
      </c>
      <c r="CD18" s="32">
        <v>0</v>
      </c>
      <c r="CE18" s="32">
        <v>2700</v>
      </c>
      <c r="CF18" s="32">
        <v>0</v>
      </c>
      <c r="CG18" s="32">
        <v>0</v>
      </c>
      <c r="CH18" s="32">
        <v>2700</v>
      </c>
      <c r="CI18" s="32">
        <v>0</v>
      </c>
      <c r="CJ18" s="32">
        <v>0</v>
      </c>
      <c r="CK18" s="32">
        <v>0</v>
      </c>
      <c r="CL18" s="32">
        <v>0</v>
      </c>
      <c r="CM18" s="32">
        <v>0</v>
      </c>
      <c r="CN18" s="32">
        <v>0</v>
      </c>
      <c r="CO18" s="32">
        <f t="shared" si="0"/>
        <v>362619.22000000003</v>
      </c>
      <c r="CP18" s="32">
        <f t="shared" si="1"/>
        <v>2040964.4999999998</v>
      </c>
      <c r="CQ18" s="32">
        <f t="shared" si="2"/>
        <v>12138637.26</v>
      </c>
      <c r="CR18" s="32">
        <f t="shared" si="3"/>
        <v>14542220.979999999</v>
      </c>
      <c r="CS18" s="32">
        <f t="shared" si="4"/>
        <v>2324365.23</v>
      </c>
    </row>
    <row r="19" spans="1:97" ht="24.95" customHeight="1" x14ac:dyDescent="0.2">
      <c r="A19" s="20">
        <v>11</v>
      </c>
      <c r="B19" s="31" t="s">
        <v>39</v>
      </c>
      <c r="C19" s="32">
        <v>47786.483331383817</v>
      </c>
      <c r="D19" s="32">
        <v>4987.9833499999986</v>
      </c>
      <c r="E19" s="32">
        <v>32133.788397330998</v>
      </c>
      <c r="F19" s="32">
        <v>84908.255078714807</v>
      </c>
      <c r="G19" s="32">
        <v>48882.507680928204</v>
      </c>
      <c r="H19" s="32">
        <v>9166.5490000000009</v>
      </c>
      <c r="I19" s="32">
        <v>3380.0755480000003</v>
      </c>
      <c r="J19" s="32">
        <v>252</v>
      </c>
      <c r="K19" s="32">
        <v>12798.624548000002</v>
      </c>
      <c r="L19" s="32">
        <v>7158.0755480000098</v>
      </c>
      <c r="M19" s="32">
        <v>139860.8029883877</v>
      </c>
      <c r="N19" s="32">
        <v>16417.217629397262</v>
      </c>
      <c r="O19" s="32">
        <v>40399.012459912941</v>
      </c>
      <c r="P19" s="32">
        <v>196677.03307769791</v>
      </c>
      <c r="Q19" s="32">
        <v>97837.01362284286</v>
      </c>
      <c r="R19" s="32">
        <v>4884527.5768605843</v>
      </c>
      <c r="S19" s="32">
        <v>366091.61724499997</v>
      </c>
      <c r="T19" s="32">
        <v>1651223.0096368915</v>
      </c>
      <c r="U19" s="32">
        <v>6901842.2037424762</v>
      </c>
      <c r="V19" s="32">
        <v>235708.635205333</v>
      </c>
      <c r="W19" s="32">
        <v>734046.71026926138</v>
      </c>
      <c r="X19" s="32">
        <v>554491.92227430141</v>
      </c>
      <c r="Y19" s="32">
        <v>707310.32677904645</v>
      </c>
      <c r="Z19" s="32">
        <v>1995848.9593226095</v>
      </c>
      <c r="AA19" s="32">
        <v>228508.13147820099</v>
      </c>
      <c r="AB19" s="32">
        <v>220420.85183426412</v>
      </c>
      <c r="AC19" s="32">
        <v>1840776.3361318682</v>
      </c>
      <c r="AD19" s="32">
        <v>71993.993965277972</v>
      </c>
      <c r="AE19" s="32">
        <v>2133191.1819314105</v>
      </c>
      <c r="AF19" s="32">
        <v>6014.1471641944399</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9774.4799100000018</v>
      </c>
      <c r="BG19" s="32">
        <v>503.685</v>
      </c>
      <c r="BH19" s="32">
        <v>0</v>
      </c>
      <c r="BI19" s="32">
        <v>10278.164910000001</v>
      </c>
      <c r="BJ19" s="32">
        <v>1388.33289806589</v>
      </c>
      <c r="BK19" s="32">
        <v>1593365.2649823036</v>
      </c>
      <c r="BL19" s="32">
        <v>0</v>
      </c>
      <c r="BM19" s="32">
        <v>22653.113763999998</v>
      </c>
      <c r="BN19" s="32">
        <v>1616018.3787463035</v>
      </c>
      <c r="BO19" s="32">
        <v>729680.72300292796</v>
      </c>
      <c r="BP19" s="32">
        <v>220448.05143702877</v>
      </c>
      <c r="BQ19" s="32">
        <v>0</v>
      </c>
      <c r="BR19" s="32">
        <v>0</v>
      </c>
      <c r="BS19" s="32">
        <v>220448.05143702877</v>
      </c>
      <c r="BT19" s="32">
        <v>74696.591537407206</v>
      </c>
      <c r="BU19" s="32">
        <v>5616.5599999999995</v>
      </c>
      <c r="BV19" s="32">
        <v>0</v>
      </c>
      <c r="BW19" s="32">
        <v>5342.8</v>
      </c>
      <c r="BX19" s="32">
        <v>10959.36</v>
      </c>
      <c r="BY19" s="32">
        <v>8077.380000000001</v>
      </c>
      <c r="BZ19" s="32">
        <v>0</v>
      </c>
      <c r="CA19" s="32">
        <v>0</v>
      </c>
      <c r="CB19" s="32">
        <v>0</v>
      </c>
      <c r="CC19" s="32">
        <v>0</v>
      </c>
      <c r="CD19" s="32">
        <v>0</v>
      </c>
      <c r="CE19" s="32">
        <v>100351.666</v>
      </c>
      <c r="CF19" s="32">
        <v>0</v>
      </c>
      <c r="CG19" s="32">
        <v>488.44000000000005</v>
      </c>
      <c r="CH19" s="32">
        <v>100840.106</v>
      </c>
      <c r="CI19" s="32">
        <v>64633.291880000004</v>
      </c>
      <c r="CJ19" s="32">
        <v>0</v>
      </c>
      <c r="CK19" s="32">
        <v>0</v>
      </c>
      <c r="CL19" s="32">
        <v>0</v>
      </c>
      <c r="CM19" s="32">
        <v>0</v>
      </c>
      <c r="CN19" s="32">
        <v>0</v>
      </c>
      <c r="CO19" s="32">
        <f t="shared" si="0"/>
        <v>7965364.9966132138</v>
      </c>
      <c r="CP19" s="32">
        <f t="shared" si="1"/>
        <v>2786648.837178567</v>
      </c>
      <c r="CQ19" s="32">
        <f t="shared" si="2"/>
        <v>2531796.48500246</v>
      </c>
      <c r="CR19" s="32">
        <f t="shared" si="3"/>
        <v>13283810.318794241</v>
      </c>
      <c r="CS19" s="32">
        <f t="shared" si="4"/>
        <v>1502584.8300179003</v>
      </c>
    </row>
    <row r="20" spans="1:97" ht="24.95" customHeight="1" x14ac:dyDescent="0.2">
      <c r="A20" s="20">
        <v>12</v>
      </c>
      <c r="B20" s="31" t="s">
        <v>34</v>
      </c>
      <c r="C20" s="32">
        <v>52567.829803945126</v>
      </c>
      <c r="D20" s="32">
        <v>320086.09032482002</v>
      </c>
      <c r="E20" s="32">
        <v>0</v>
      </c>
      <c r="F20" s="32">
        <v>372653.92012876517</v>
      </c>
      <c r="G20" s="32">
        <v>-30844.615580552971</v>
      </c>
      <c r="H20" s="32">
        <v>10905.604352199658</v>
      </c>
      <c r="I20" s="32">
        <v>696287.45615000091</v>
      </c>
      <c r="J20" s="32">
        <v>0</v>
      </c>
      <c r="K20" s="32">
        <v>707193.06050220062</v>
      </c>
      <c r="L20" s="32">
        <v>6670.1408482356674</v>
      </c>
      <c r="M20" s="32">
        <v>54984.624063462135</v>
      </c>
      <c r="N20" s="32">
        <v>37704.860664841675</v>
      </c>
      <c r="O20" s="32">
        <v>814.56205479452058</v>
      </c>
      <c r="P20" s="32">
        <v>93504.046783098325</v>
      </c>
      <c r="Q20" s="32">
        <v>-1435.8844239421596</v>
      </c>
      <c r="R20" s="32">
        <v>3672612.844623561</v>
      </c>
      <c r="S20" s="32">
        <v>31699.600000000002</v>
      </c>
      <c r="T20" s="32">
        <v>0</v>
      </c>
      <c r="U20" s="32">
        <v>3704312.4446235611</v>
      </c>
      <c r="V20" s="32">
        <v>2292345.6282251081</v>
      </c>
      <c r="W20" s="32">
        <v>602084.23098117649</v>
      </c>
      <c r="X20" s="32">
        <v>1538093.1658119482</v>
      </c>
      <c r="Y20" s="32">
        <v>29393.550684931506</v>
      </c>
      <c r="Z20" s="32">
        <v>2169570.9474780564</v>
      </c>
      <c r="AA20" s="32">
        <v>105156.2930651276</v>
      </c>
      <c r="AB20" s="32">
        <v>282262.36433298507</v>
      </c>
      <c r="AC20" s="32">
        <v>1975022.4187164917</v>
      </c>
      <c r="AD20" s="32">
        <v>1777.429315068493</v>
      </c>
      <c r="AE20" s="32">
        <v>2259062.2123645451</v>
      </c>
      <c r="AF20" s="32">
        <v>57910.565274200919</v>
      </c>
      <c r="AG20" s="32">
        <v>0</v>
      </c>
      <c r="AH20" s="32">
        <v>0</v>
      </c>
      <c r="AI20" s="32">
        <v>0</v>
      </c>
      <c r="AJ20" s="32">
        <v>0</v>
      </c>
      <c r="AK20" s="32">
        <v>0</v>
      </c>
      <c r="AL20" s="32">
        <v>-524596.47099185712</v>
      </c>
      <c r="AM20" s="32">
        <v>0</v>
      </c>
      <c r="AN20" s="32">
        <v>0</v>
      </c>
      <c r="AO20" s="32">
        <v>-524596.47099185712</v>
      </c>
      <c r="AP20" s="32">
        <v>-522919.37218990212</v>
      </c>
      <c r="AQ20" s="32">
        <v>-120894.69316371428</v>
      </c>
      <c r="AR20" s="32">
        <v>0</v>
      </c>
      <c r="AS20" s="32">
        <v>0</v>
      </c>
      <c r="AT20" s="32">
        <v>-120894.69316371428</v>
      </c>
      <c r="AU20" s="32">
        <v>-120204.55149557731</v>
      </c>
      <c r="AV20" s="32">
        <v>0</v>
      </c>
      <c r="AW20" s="32">
        <v>0</v>
      </c>
      <c r="AX20" s="32">
        <v>0</v>
      </c>
      <c r="AY20" s="32">
        <v>0</v>
      </c>
      <c r="AZ20" s="32">
        <v>0</v>
      </c>
      <c r="BA20" s="32">
        <v>0</v>
      </c>
      <c r="BB20" s="32">
        <v>0</v>
      </c>
      <c r="BC20" s="32">
        <v>0</v>
      </c>
      <c r="BD20" s="32">
        <v>0</v>
      </c>
      <c r="BE20" s="32">
        <v>0</v>
      </c>
      <c r="BF20" s="32">
        <v>239937.96589755683</v>
      </c>
      <c r="BG20" s="32">
        <v>2355.7617759999994</v>
      </c>
      <c r="BH20" s="32">
        <v>698.5999999999998</v>
      </c>
      <c r="BI20" s="32">
        <v>242992.32767355684</v>
      </c>
      <c r="BJ20" s="32">
        <v>110158.91335373549</v>
      </c>
      <c r="BK20" s="32">
        <v>651476.46012371616</v>
      </c>
      <c r="BL20" s="32">
        <v>707559.82241989614</v>
      </c>
      <c r="BM20" s="32">
        <v>0</v>
      </c>
      <c r="BN20" s="32">
        <v>1359036.2825436122</v>
      </c>
      <c r="BO20" s="32">
        <v>813023.30216343654</v>
      </c>
      <c r="BP20" s="32">
        <v>108722.18087671234</v>
      </c>
      <c r="BQ20" s="32">
        <v>344108.75036570954</v>
      </c>
      <c r="BR20" s="32">
        <v>0</v>
      </c>
      <c r="BS20" s="32">
        <v>452830.93124242185</v>
      </c>
      <c r="BT20" s="32">
        <v>71765.318044453059</v>
      </c>
      <c r="BU20" s="32">
        <v>49532</v>
      </c>
      <c r="BV20" s="32">
        <v>0</v>
      </c>
      <c r="BW20" s="32">
        <v>0</v>
      </c>
      <c r="BX20" s="32">
        <v>49532</v>
      </c>
      <c r="BY20" s="32">
        <v>0</v>
      </c>
      <c r="BZ20" s="32">
        <v>0</v>
      </c>
      <c r="CA20" s="32">
        <v>0</v>
      </c>
      <c r="CB20" s="32">
        <v>0</v>
      </c>
      <c r="CC20" s="32">
        <v>0</v>
      </c>
      <c r="CD20" s="32">
        <v>0</v>
      </c>
      <c r="CE20" s="32">
        <v>102749.20499370064</v>
      </c>
      <c r="CF20" s="32">
        <v>12362.480410958904</v>
      </c>
      <c r="CG20" s="32">
        <v>0</v>
      </c>
      <c r="CH20" s="32">
        <v>115111.68540465954</v>
      </c>
      <c r="CI20" s="32">
        <v>68174.018095661449</v>
      </c>
      <c r="CJ20" s="32">
        <v>0</v>
      </c>
      <c r="CK20" s="32">
        <v>0</v>
      </c>
      <c r="CL20" s="32">
        <v>0</v>
      </c>
      <c r="CM20" s="32">
        <v>0</v>
      </c>
      <c r="CN20" s="32">
        <v>0</v>
      </c>
      <c r="CO20" s="32">
        <f t="shared" si="0"/>
        <v>5182344.1458934434</v>
      </c>
      <c r="CP20" s="32">
        <f t="shared" si="1"/>
        <v>5665280.4066406675</v>
      </c>
      <c r="CQ20" s="32">
        <f t="shared" si="2"/>
        <v>32684.14205479452</v>
      </c>
      <c r="CR20" s="32">
        <f t="shared" si="3"/>
        <v>10880308.694588907</v>
      </c>
      <c r="CS20" s="32">
        <f t="shared" si="4"/>
        <v>2849799.7553799842</v>
      </c>
    </row>
    <row r="21" spans="1:97" ht="24.95" customHeight="1" x14ac:dyDescent="0.2">
      <c r="A21" s="20">
        <v>13</v>
      </c>
      <c r="B21" s="31" t="s">
        <v>37</v>
      </c>
      <c r="C21" s="32">
        <v>15154.775000000001</v>
      </c>
      <c r="D21" s="32">
        <v>0</v>
      </c>
      <c r="E21" s="32">
        <v>26391.259250000003</v>
      </c>
      <c r="F21" s="32">
        <v>41546.034250000004</v>
      </c>
      <c r="G21" s="32">
        <v>0</v>
      </c>
      <c r="H21" s="32">
        <v>119</v>
      </c>
      <c r="I21" s="32">
        <v>15856.9</v>
      </c>
      <c r="J21" s="32">
        <v>224</v>
      </c>
      <c r="K21" s="32">
        <v>16199.9</v>
      </c>
      <c r="L21" s="32">
        <v>0</v>
      </c>
      <c r="M21" s="32">
        <v>237343.06478007941</v>
      </c>
      <c r="N21" s="32">
        <v>12766.917610830002</v>
      </c>
      <c r="O21" s="32">
        <v>30945.064364570011</v>
      </c>
      <c r="P21" s="32">
        <v>281055.04675547942</v>
      </c>
      <c r="Q21" s="32">
        <v>177586.68</v>
      </c>
      <c r="R21" s="32">
        <v>1016483.8821928401</v>
      </c>
      <c r="S21" s="32">
        <v>26596.438356160001</v>
      </c>
      <c r="T21" s="32">
        <v>1032133.807527221</v>
      </c>
      <c r="U21" s="32">
        <v>2075214.1280762211</v>
      </c>
      <c r="V21" s="32">
        <v>0</v>
      </c>
      <c r="W21" s="32">
        <v>526784.74489729397</v>
      </c>
      <c r="X21" s="32">
        <v>569725.52836933406</v>
      </c>
      <c r="Y21" s="32">
        <v>70581.833103440105</v>
      </c>
      <c r="Z21" s="32">
        <v>1167092.1063700679</v>
      </c>
      <c r="AA21" s="32">
        <v>0</v>
      </c>
      <c r="AB21" s="32">
        <v>305881.38365725247</v>
      </c>
      <c r="AC21" s="32">
        <v>1865859.8894275178</v>
      </c>
      <c r="AD21" s="32">
        <v>12709.81904511</v>
      </c>
      <c r="AE21" s="32">
        <v>2184451.0921298806</v>
      </c>
      <c r="AF21" s="32">
        <v>19770.669999999998</v>
      </c>
      <c r="AG21" s="32">
        <v>0</v>
      </c>
      <c r="AH21" s="32">
        <v>0</v>
      </c>
      <c r="AI21" s="32">
        <v>0</v>
      </c>
      <c r="AJ21" s="32">
        <v>0</v>
      </c>
      <c r="AK21" s="32">
        <v>0</v>
      </c>
      <c r="AL21" s="32">
        <v>734870.47</v>
      </c>
      <c r="AM21" s="32">
        <v>0</v>
      </c>
      <c r="AN21" s="32">
        <v>0</v>
      </c>
      <c r="AO21" s="32">
        <v>734870.47</v>
      </c>
      <c r="AP21" s="32">
        <v>734870.47</v>
      </c>
      <c r="AQ21" s="32">
        <v>1200663.3999999999</v>
      </c>
      <c r="AR21" s="32">
        <v>0</v>
      </c>
      <c r="AS21" s="32">
        <v>0</v>
      </c>
      <c r="AT21" s="32">
        <v>1200663.3999999999</v>
      </c>
      <c r="AU21" s="32">
        <v>1200663.3999999999</v>
      </c>
      <c r="AV21" s="32">
        <v>0</v>
      </c>
      <c r="AW21" s="32">
        <v>0</v>
      </c>
      <c r="AX21" s="32">
        <v>0</v>
      </c>
      <c r="AY21" s="32">
        <v>0</v>
      </c>
      <c r="AZ21" s="32">
        <v>0</v>
      </c>
      <c r="BA21" s="32">
        <v>0</v>
      </c>
      <c r="BB21" s="32">
        <v>0</v>
      </c>
      <c r="BC21" s="32">
        <v>0</v>
      </c>
      <c r="BD21" s="32">
        <v>0</v>
      </c>
      <c r="BE21" s="32">
        <v>0</v>
      </c>
      <c r="BF21" s="32">
        <v>90065.2891869999</v>
      </c>
      <c r="BG21" s="32">
        <v>23049.599999999999</v>
      </c>
      <c r="BH21" s="32">
        <v>0</v>
      </c>
      <c r="BI21" s="32">
        <v>113114.88918699991</v>
      </c>
      <c r="BJ21" s="32">
        <v>15904.73</v>
      </c>
      <c r="BK21" s="32">
        <v>393496.45940889511</v>
      </c>
      <c r="BL21" s="32">
        <v>9629.3333403586294</v>
      </c>
      <c r="BM21" s="32">
        <v>27788.32</v>
      </c>
      <c r="BN21" s="32">
        <v>430914.11274925375</v>
      </c>
      <c r="BO21" s="32">
        <v>137693.13999999998</v>
      </c>
      <c r="BP21" s="32">
        <v>0</v>
      </c>
      <c r="BQ21" s="32">
        <v>0</v>
      </c>
      <c r="BR21" s="32">
        <v>0</v>
      </c>
      <c r="BS21" s="32">
        <v>0</v>
      </c>
      <c r="BT21" s="32">
        <v>0</v>
      </c>
      <c r="BU21" s="32">
        <v>63792.218185539998</v>
      </c>
      <c r="BV21" s="32">
        <v>875.78899999999999</v>
      </c>
      <c r="BW21" s="32">
        <v>0</v>
      </c>
      <c r="BX21" s="32">
        <v>64668.007185539995</v>
      </c>
      <c r="BY21" s="32">
        <v>0</v>
      </c>
      <c r="BZ21" s="32">
        <v>0</v>
      </c>
      <c r="CA21" s="32">
        <v>0</v>
      </c>
      <c r="CB21" s="32">
        <v>0</v>
      </c>
      <c r="CC21" s="32">
        <v>0</v>
      </c>
      <c r="CD21" s="32">
        <v>0</v>
      </c>
      <c r="CE21" s="32">
        <v>351455.59627877345</v>
      </c>
      <c r="CF21" s="32">
        <v>7492.6464500000002</v>
      </c>
      <c r="CG21" s="32">
        <v>0</v>
      </c>
      <c r="CH21" s="32">
        <v>358948.24272877345</v>
      </c>
      <c r="CI21" s="32">
        <v>74219.759999999995</v>
      </c>
      <c r="CJ21" s="32">
        <v>0</v>
      </c>
      <c r="CK21" s="32">
        <v>0</v>
      </c>
      <c r="CL21" s="32">
        <v>0</v>
      </c>
      <c r="CM21" s="32">
        <v>0</v>
      </c>
      <c r="CN21" s="32">
        <v>0</v>
      </c>
      <c r="CO21" s="32">
        <f t="shared" si="0"/>
        <v>4936110.2835876746</v>
      </c>
      <c r="CP21" s="32">
        <f t="shared" si="1"/>
        <v>2531853.0425542002</v>
      </c>
      <c r="CQ21" s="32">
        <f t="shared" si="2"/>
        <v>1200774.1032903411</v>
      </c>
      <c r="CR21" s="32">
        <f t="shared" si="3"/>
        <v>8668737.4294322152</v>
      </c>
      <c r="CS21" s="32">
        <f t="shared" si="4"/>
        <v>2360708.8499999996</v>
      </c>
    </row>
    <row r="22" spans="1:97" ht="24.95" customHeight="1" x14ac:dyDescent="0.2">
      <c r="A22" s="20">
        <v>14</v>
      </c>
      <c r="B22" s="31" t="s">
        <v>40</v>
      </c>
      <c r="C22" s="32">
        <v>0</v>
      </c>
      <c r="D22" s="32">
        <v>7611</v>
      </c>
      <c r="E22" s="32">
        <v>0</v>
      </c>
      <c r="F22" s="32">
        <v>7611</v>
      </c>
      <c r="G22" s="32">
        <v>0</v>
      </c>
      <c r="H22" s="32">
        <v>0</v>
      </c>
      <c r="I22" s="32">
        <v>0</v>
      </c>
      <c r="J22" s="32">
        <v>0</v>
      </c>
      <c r="K22" s="32">
        <v>0</v>
      </c>
      <c r="L22" s="32">
        <v>0</v>
      </c>
      <c r="M22" s="32">
        <v>31418.473536999558</v>
      </c>
      <c r="N22" s="32">
        <v>0</v>
      </c>
      <c r="O22" s="32">
        <v>260.73</v>
      </c>
      <c r="P22" s="32">
        <v>31679.203536999557</v>
      </c>
      <c r="Q22" s="32">
        <v>0</v>
      </c>
      <c r="R22" s="32">
        <v>0</v>
      </c>
      <c r="S22" s="32">
        <v>0</v>
      </c>
      <c r="T22" s="32">
        <v>0</v>
      </c>
      <c r="U22" s="32">
        <v>0</v>
      </c>
      <c r="V22" s="32">
        <v>0</v>
      </c>
      <c r="W22" s="32">
        <v>3657432.6418750156</v>
      </c>
      <c r="X22" s="32">
        <v>-6552.4501920000002</v>
      </c>
      <c r="Y22" s="32">
        <v>154815.77514299972</v>
      </c>
      <c r="Z22" s="32">
        <v>3805695.9668260156</v>
      </c>
      <c r="AA22" s="32">
        <v>9828.0228021178646</v>
      </c>
      <c r="AB22" s="32">
        <v>236017.89084062562</v>
      </c>
      <c r="AC22" s="32">
        <v>1917892.3980576079</v>
      </c>
      <c r="AD22" s="32">
        <v>1278.1599999999999</v>
      </c>
      <c r="AE22" s="32">
        <v>2155188.4488982335</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711</v>
      </c>
      <c r="BM22" s="32">
        <v>0</v>
      </c>
      <c r="BN22" s="32">
        <v>711</v>
      </c>
      <c r="BO22" s="32">
        <v>0</v>
      </c>
      <c r="BP22" s="32">
        <v>0</v>
      </c>
      <c r="BQ22" s="32">
        <v>0</v>
      </c>
      <c r="BR22" s="32">
        <v>0</v>
      </c>
      <c r="BS22" s="32">
        <v>0</v>
      </c>
      <c r="BT22" s="32">
        <v>0</v>
      </c>
      <c r="BU22" s="32">
        <v>0</v>
      </c>
      <c r="BV22" s="32">
        <v>0</v>
      </c>
      <c r="BW22" s="32">
        <v>0</v>
      </c>
      <c r="BX22" s="32">
        <v>0</v>
      </c>
      <c r="BY22" s="32">
        <v>0</v>
      </c>
      <c r="BZ22" s="32">
        <v>0</v>
      </c>
      <c r="CA22" s="32">
        <v>852</v>
      </c>
      <c r="CB22" s="32">
        <v>0</v>
      </c>
      <c r="CC22" s="32">
        <v>852</v>
      </c>
      <c r="CD22" s="32">
        <v>0</v>
      </c>
      <c r="CE22" s="32">
        <v>0</v>
      </c>
      <c r="CF22" s="32">
        <v>0</v>
      </c>
      <c r="CG22" s="32">
        <v>0</v>
      </c>
      <c r="CH22" s="32">
        <v>0</v>
      </c>
      <c r="CI22" s="32">
        <v>0</v>
      </c>
      <c r="CJ22" s="32">
        <v>0</v>
      </c>
      <c r="CK22" s="32">
        <v>0</v>
      </c>
      <c r="CL22" s="32">
        <v>0</v>
      </c>
      <c r="CM22" s="32">
        <v>0</v>
      </c>
      <c r="CN22" s="32">
        <v>0</v>
      </c>
      <c r="CO22" s="32">
        <f t="shared" si="0"/>
        <v>3924869.0062526409</v>
      </c>
      <c r="CP22" s="32">
        <f t="shared" si="1"/>
        <v>1920513.9478656079</v>
      </c>
      <c r="CQ22" s="32">
        <f t="shared" si="2"/>
        <v>156354.66514299973</v>
      </c>
      <c r="CR22" s="32">
        <f t="shared" si="3"/>
        <v>6001737.619261248</v>
      </c>
      <c r="CS22" s="32">
        <f t="shared" si="4"/>
        <v>9828.0228021178646</v>
      </c>
    </row>
    <row r="23" spans="1:97" ht="24.95" customHeight="1" x14ac:dyDescent="0.2">
      <c r="A23" s="20">
        <v>15</v>
      </c>
      <c r="B23" s="33" t="s">
        <v>43</v>
      </c>
      <c r="C23" s="32">
        <v>5239.1684425378025</v>
      </c>
      <c r="D23" s="32">
        <v>-78.675121745724141</v>
      </c>
      <c r="E23" s="32">
        <v>0</v>
      </c>
      <c r="F23" s="32">
        <v>5160.4933207920785</v>
      </c>
      <c r="G23" s="32">
        <v>0</v>
      </c>
      <c r="H23" s="32">
        <v>2378</v>
      </c>
      <c r="I23" s="32">
        <v>547</v>
      </c>
      <c r="J23" s="32">
        <v>0</v>
      </c>
      <c r="K23" s="32">
        <v>2925</v>
      </c>
      <c r="L23" s="32">
        <v>0</v>
      </c>
      <c r="M23" s="32">
        <v>132975.40649733235</v>
      </c>
      <c r="N23" s="32">
        <v>350.81161538461538</v>
      </c>
      <c r="O23" s="32">
        <v>0</v>
      </c>
      <c r="P23" s="32">
        <v>133326.21811271698</v>
      </c>
      <c r="Q23" s="32">
        <v>107797.85475160299</v>
      </c>
      <c r="R23" s="32">
        <v>1476589.0735439931</v>
      </c>
      <c r="S23" s="32">
        <v>266607.03309799789</v>
      </c>
      <c r="T23" s="32">
        <v>0</v>
      </c>
      <c r="U23" s="32">
        <v>1743196.1066419911</v>
      </c>
      <c r="V23" s="32">
        <v>0</v>
      </c>
      <c r="W23" s="32">
        <v>277830.4824720305</v>
      </c>
      <c r="X23" s="32">
        <v>18637.313999999995</v>
      </c>
      <c r="Y23" s="32">
        <v>0</v>
      </c>
      <c r="Z23" s="32">
        <v>296467.79647203052</v>
      </c>
      <c r="AA23" s="32">
        <v>145173.59794800001</v>
      </c>
      <c r="AB23" s="32">
        <v>79464.306187647133</v>
      </c>
      <c r="AC23" s="32">
        <v>478747.62135294121</v>
      </c>
      <c r="AD23" s="32">
        <v>0</v>
      </c>
      <c r="AE23" s="32">
        <v>558211.92754058831</v>
      </c>
      <c r="AF23" s="32">
        <v>7713.5992500000002</v>
      </c>
      <c r="AG23" s="32">
        <v>0</v>
      </c>
      <c r="AH23" s="32">
        <v>0</v>
      </c>
      <c r="AI23" s="32">
        <v>0</v>
      </c>
      <c r="AJ23" s="32">
        <v>0</v>
      </c>
      <c r="AK23" s="32">
        <v>0</v>
      </c>
      <c r="AL23" s="32">
        <v>1830362.6380439999</v>
      </c>
      <c r="AM23" s="32">
        <v>0</v>
      </c>
      <c r="AN23" s="32">
        <v>0</v>
      </c>
      <c r="AO23" s="32">
        <v>1830362.6380439999</v>
      </c>
      <c r="AP23" s="32">
        <v>1720069.9330209999</v>
      </c>
      <c r="AQ23" s="32">
        <v>603539.41801369865</v>
      </c>
      <c r="AR23" s="32">
        <v>0</v>
      </c>
      <c r="AS23" s="32">
        <v>0</v>
      </c>
      <c r="AT23" s="32">
        <v>603539.41801369865</v>
      </c>
      <c r="AU23" s="32">
        <v>563753.28752616397</v>
      </c>
      <c r="AV23" s="32">
        <v>0</v>
      </c>
      <c r="AW23" s="32">
        <v>0</v>
      </c>
      <c r="AX23" s="32">
        <v>0</v>
      </c>
      <c r="AY23" s="32">
        <v>0</v>
      </c>
      <c r="AZ23" s="32">
        <v>0</v>
      </c>
      <c r="BA23" s="32">
        <v>0</v>
      </c>
      <c r="BB23" s="32">
        <v>0</v>
      </c>
      <c r="BC23" s="32">
        <v>0</v>
      </c>
      <c r="BD23" s="32">
        <v>0</v>
      </c>
      <c r="BE23" s="32">
        <v>0</v>
      </c>
      <c r="BF23" s="32">
        <v>167923.61429861034</v>
      </c>
      <c r="BG23" s="32">
        <v>0</v>
      </c>
      <c r="BH23" s="32">
        <v>700.71</v>
      </c>
      <c r="BI23" s="32">
        <v>168624.32429861033</v>
      </c>
      <c r="BJ23" s="32">
        <v>115327.60315734</v>
      </c>
      <c r="BK23" s="32">
        <v>453020.45791150705</v>
      </c>
      <c r="BL23" s="32">
        <v>1579.2820000000002</v>
      </c>
      <c r="BM23" s="32">
        <v>27739.919999999998</v>
      </c>
      <c r="BN23" s="32">
        <v>482339.65991150704</v>
      </c>
      <c r="BO23" s="32">
        <v>417170.77744391002</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90090.415000000008</v>
      </c>
      <c r="CF23" s="32">
        <v>72.832928405272682</v>
      </c>
      <c r="CG23" s="32">
        <v>360</v>
      </c>
      <c r="CH23" s="32">
        <v>90523.247928405282</v>
      </c>
      <c r="CI23" s="32">
        <v>46607.655399999996</v>
      </c>
      <c r="CJ23" s="32">
        <v>0</v>
      </c>
      <c r="CK23" s="32">
        <v>0</v>
      </c>
      <c r="CL23" s="32">
        <v>0</v>
      </c>
      <c r="CM23" s="32">
        <v>0</v>
      </c>
      <c r="CN23" s="32">
        <v>0</v>
      </c>
      <c r="CO23" s="32">
        <f t="shared" si="0"/>
        <v>5119412.9804113563</v>
      </c>
      <c r="CP23" s="32">
        <f t="shared" si="1"/>
        <v>766463.21987298329</v>
      </c>
      <c r="CQ23" s="32">
        <f t="shared" si="2"/>
        <v>28800.629999999997</v>
      </c>
      <c r="CR23" s="32">
        <f t="shared" si="3"/>
        <v>5914676.8302843394</v>
      </c>
      <c r="CS23" s="32">
        <f t="shared" si="4"/>
        <v>3123614.308498017</v>
      </c>
    </row>
    <row r="24" spans="1:97" ht="24.95" customHeight="1" x14ac:dyDescent="0.2">
      <c r="A24" s="20">
        <v>16</v>
      </c>
      <c r="B24" s="33" t="s">
        <v>42</v>
      </c>
      <c r="C24" s="32">
        <v>245.35</v>
      </c>
      <c r="D24" s="32">
        <v>0</v>
      </c>
      <c r="E24" s="32">
        <v>0</v>
      </c>
      <c r="F24" s="32">
        <v>245.35</v>
      </c>
      <c r="G24" s="32">
        <v>77.58</v>
      </c>
      <c r="H24" s="32">
        <v>0</v>
      </c>
      <c r="I24" s="32">
        <v>0</v>
      </c>
      <c r="J24" s="32">
        <v>0</v>
      </c>
      <c r="K24" s="32">
        <v>0</v>
      </c>
      <c r="L24" s="32">
        <v>0</v>
      </c>
      <c r="M24" s="32">
        <v>28811.379575999999</v>
      </c>
      <c r="N24" s="32">
        <v>2630.2456799999995</v>
      </c>
      <c r="O24" s="32">
        <v>0</v>
      </c>
      <c r="P24" s="32">
        <v>31441.625255999999</v>
      </c>
      <c r="Q24" s="32">
        <v>26164.429084799998</v>
      </c>
      <c r="R24" s="32">
        <v>0</v>
      </c>
      <c r="S24" s="32">
        <v>0</v>
      </c>
      <c r="T24" s="32">
        <v>0</v>
      </c>
      <c r="U24" s="32">
        <v>0</v>
      </c>
      <c r="V24" s="32">
        <v>0</v>
      </c>
      <c r="W24" s="32">
        <v>1023786.6474076653</v>
      </c>
      <c r="X24" s="32">
        <v>86563.595496000009</v>
      </c>
      <c r="Y24" s="32">
        <v>0</v>
      </c>
      <c r="Z24" s="32">
        <v>1110350.2429036652</v>
      </c>
      <c r="AA24" s="32">
        <v>273323.8</v>
      </c>
      <c r="AB24" s="32">
        <v>87637.67026129413</v>
      </c>
      <c r="AC24" s="32">
        <v>1588852.6778759412</v>
      </c>
      <c r="AD24" s="32">
        <v>0</v>
      </c>
      <c r="AE24" s="32">
        <v>1676490.3481372353</v>
      </c>
      <c r="AF24" s="32">
        <v>11346.786639200001</v>
      </c>
      <c r="AG24" s="32">
        <v>0</v>
      </c>
      <c r="AH24" s="32">
        <v>0</v>
      </c>
      <c r="AI24" s="32">
        <v>0</v>
      </c>
      <c r="AJ24" s="32">
        <v>0</v>
      </c>
      <c r="AK24" s="32">
        <v>0</v>
      </c>
      <c r="AL24" s="32">
        <v>1090934.5707769999</v>
      </c>
      <c r="AM24" s="32">
        <v>0</v>
      </c>
      <c r="AN24" s="32">
        <v>0</v>
      </c>
      <c r="AO24" s="32">
        <v>1090934.5707769999</v>
      </c>
      <c r="AP24" s="32">
        <v>1090934.5707769999</v>
      </c>
      <c r="AQ24" s="32">
        <v>1030501.9485010001</v>
      </c>
      <c r="AR24" s="32">
        <v>0</v>
      </c>
      <c r="AS24" s="32">
        <v>0</v>
      </c>
      <c r="AT24" s="32">
        <v>1030501.9485010001</v>
      </c>
      <c r="AU24" s="32">
        <v>1030501.9485010001</v>
      </c>
      <c r="AV24" s="32">
        <v>0</v>
      </c>
      <c r="AW24" s="32">
        <v>0</v>
      </c>
      <c r="AX24" s="32">
        <v>0</v>
      </c>
      <c r="AY24" s="32">
        <v>0</v>
      </c>
      <c r="AZ24" s="32">
        <v>0</v>
      </c>
      <c r="BA24" s="32">
        <v>0</v>
      </c>
      <c r="BB24" s="32">
        <v>0</v>
      </c>
      <c r="BC24" s="32">
        <v>0</v>
      </c>
      <c r="BD24" s="32">
        <v>0</v>
      </c>
      <c r="BE24" s="32">
        <v>0</v>
      </c>
      <c r="BF24" s="32">
        <v>0</v>
      </c>
      <c r="BG24" s="32">
        <v>54.405999999999999</v>
      </c>
      <c r="BH24" s="32">
        <v>0</v>
      </c>
      <c r="BI24" s="32">
        <v>54.405999999999999</v>
      </c>
      <c r="BJ24" s="32">
        <v>43.524799999999999</v>
      </c>
      <c r="BK24" s="32">
        <v>293318.69154059992</v>
      </c>
      <c r="BL24" s="32">
        <v>7507.12</v>
      </c>
      <c r="BM24" s="32">
        <v>0</v>
      </c>
      <c r="BN24" s="32">
        <v>300825.81154059991</v>
      </c>
      <c r="BO24" s="32">
        <v>182190.54506976152</v>
      </c>
      <c r="BP24" s="32">
        <v>101136.67193700001</v>
      </c>
      <c r="BQ24" s="32">
        <v>0</v>
      </c>
      <c r="BR24" s="32">
        <v>0</v>
      </c>
      <c r="BS24" s="32">
        <v>101136.67193700001</v>
      </c>
      <c r="BT24" s="32">
        <v>91256.362576284155</v>
      </c>
      <c r="BU24" s="32">
        <v>0</v>
      </c>
      <c r="BV24" s="32">
        <v>0</v>
      </c>
      <c r="BW24" s="32">
        <v>0</v>
      </c>
      <c r="BX24" s="32">
        <v>0</v>
      </c>
      <c r="BY24" s="32">
        <v>0</v>
      </c>
      <c r="BZ24" s="32">
        <v>0</v>
      </c>
      <c r="CA24" s="32">
        <v>0</v>
      </c>
      <c r="CB24" s="32">
        <v>0</v>
      </c>
      <c r="CC24" s="32">
        <v>0</v>
      </c>
      <c r="CD24" s="32">
        <v>0</v>
      </c>
      <c r="CE24" s="32">
        <v>99583.262199999997</v>
      </c>
      <c r="CF24" s="32">
        <v>231</v>
      </c>
      <c r="CG24" s="32">
        <v>0</v>
      </c>
      <c r="CH24" s="32">
        <v>99814.262199999997</v>
      </c>
      <c r="CI24" s="32">
        <v>32659.219733999998</v>
      </c>
      <c r="CJ24" s="32">
        <v>0</v>
      </c>
      <c r="CK24" s="32">
        <v>0</v>
      </c>
      <c r="CL24" s="32">
        <v>0</v>
      </c>
      <c r="CM24" s="32">
        <v>0</v>
      </c>
      <c r="CN24" s="32">
        <v>0</v>
      </c>
      <c r="CO24" s="32">
        <f t="shared" si="0"/>
        <v>3755956.1922005592</v>
      </c>
      <c r="CP24" s="32">
        <f t="shared" si="1"/>
        <v>1685839.0450519412</v>
      </c>
      <c r="CQ24" s="32">
        <f t="shared" si="2"/>
        <v>0</v>
      </c>
      <c r="CR24" s="32">
        <f t="shared" si="3"/>
        <v>5441795.2372525008</v>
      </c>
      <c r="CS24" s="32">
        <f t="shared" si="4"/>
        <v>2738498.7671820456</v>
      </c>
    </row>
    <row r="25" spans="1:97" ht="24.95" customHeight="1" x14ac:dyDescent="0.2">
      <c r="A25" s="20">
        <v>17</v>
      </c>
      <c r="B25" s="33" t="s">
        <v>41</v>
      </c>
      <c r="C25" s="32">
        <v>0</v>
      </c>
      <c r="D25" s="32">
        <v>0</v>
      </c>
      <c r="E25" s="32">
        <v>0</v>
      </c>
      <c r="F25" s="32">
        <v>0</v>
      </c>
      <c r="G25" s="32">
        <v>0</v>
      </c>
      <c r="H25" s="32">
        <v>0</v>
      </c>
      <c r="I25" s="32">
        <v>2498.5</v>
      </c>
      <c r="J25" s="32">
        <v>0</v>
      </c>
      <c r="K25" s="32">
        <v>2498.5</v>
      </c>
      <c r="L25" s="32">
        <v>0</v>
      </c>
      <c r="M25" s="32">
        <v>0</v>
      </c>
      <c r="N25" s="32">
        <v>49.46</v>
      </c>
      <c r="O25" s="32">
        <v>0</v>
      </c>
      <c r="P25" s="32">
        <v>49.46</v>
      </c>
      <c r="Q25" s="32">
        <v>0</v>
      </c>
      <c r="R25" s="32">
        <v>0</v>
      </c>
      <c r="S25" s="32">
        <v>0</v>
      </c>
      <c r="T25" s="32">
        <v>0</v>
      </c>
      <c r="U25" s="32">
        <v>0</v>
      </c>
      <c r="V25" s="32">
        <v>0</v>
      </c>
      <c r="W25" s="32">
        <v>972019.82</v>
      </c>
      <c r="X25" s="32">
        <v>21692.43</v>
      </c>
      <c r="Y25" s="32">
        <v>0</v>
      </c>
      <c r="Z25" s="32">
        <v>993712.25</v>
      </c>
      <c r="AA25" s="32">
        <v>0</v>
      </c>
      <c r="AB25" s="32">
        <v>94018.011568627451</v>
      </c>
      <c r="AC25" s="32">
        <v>1777613.7990196079</v>
      </c>
      <c r="AD25" s="32">
        <v>0</v>
      </c>
      <c r="AE25" s="32">
        <v>1871631.8105882355</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150</v>
      </c>
      <c r="BN25" s="32">
        <v>150</v>
      </c>
      <c r="BO25" s="32">
        <v>0</v>
      </c>
      <c r="BP25" s="32">
        <v>0</v>
      </c>
      <c r="BQ25" s="32">
        <v>0</v>
      </c>
      <c r="BR25" s="32">
        <v>0</v>
      </c>
      <c r="BS25" s="32">
        <v>0</v>
      </c>
      <c r="BT25" s="32">
        <v>0</v>
      </c>
      <c r="BU25" s="32">
        <v>202185.05</v>
      </c>
      <c r="BV25" s="32">
        <v>0</v>
      </c>
      <c r="BW25" s="32">
        <v>375</v>
      </c>
      <c r="BX25" s="32">
        <v>202560.05</v>
      </c>
      <c r="BY25" s="32">
        <v>0</v>
      </c>
      <c r="BZ25" s="32">
        <v>0</v>
      </c>
      <c r="CA25" s="32">
        <v>0</v>
      </c>
      <c r="CB25" s="32">
        <v>0</v>
      </c>
      <c r="CC25" s="32">
        <v>0</v>
      </c>
      <c r="CD25" s="32">
        <v>0</v>
      </c>
      <c r="CE25" s="32">
        <v>3880</v>
      </c>
      <c r="CF25" s="32">
        <v>0</v>
      </c>
      <c r="CG25" s="32">
        <v>0</v>
      </c>
      <c r="CH25" s="32">
        <v>3880</v>
      </c>
      <c r="CI25" s="32">
        <v>0</v>
      </c>
      <c r="CJ25" s="32">
        <v>0</v>
      </c>
      <c r="CK25" s="32">
        <v>0</v>
      </c>
      <c r="CL25" s="32">
        <v>0</v>
      </c>
      <c r="CM25" s="32">
        <v>0</v>
      </c>
      <c r="CN25" s="32">
        <v>0</v>
      </c>
      <c r="CO25" s="32">
        <f t="shared" si="0"/>
        <v>1272102.8815686274</v>
      </c>
      <c r="CP25" s="32">
        <f t="shared" si="1"/>
        <v>1801854.1890196078</v>
      </c>
      <c r="CQ25" s="32">
        <f t="shared" si="2"/>
        <v>525</v>
      </c>
      <c r="CR25" s="32">
        <f t="shared" si="3"/>
        <v>3074482.0705882353</v>
      </c>
      <c r="CS25" s="32">
        <f t="shared" si="4"/>
        <v>0</v>
      </c>
    </row>
    <row r="26" spans="1:97" x14ac:dyDescent="0.2">
      <c r="A26" s="22"/>
      <c r="B26" s="23" t="s">
        <v>22</v>
      </c>
      <c r="C26" s="24">
        <f>SUM(C9:C25)</f>
        <v>21096748.006201517</v>
      </c>
      <c r="D26" s="24">
        <f t="shared" ref="D26:BO26" si="5">SUM(D9:D25)</f>
        <v>12884653.103243476</v>
      </c>
      <c r="E26" s="24">
        <f t="shared" si="5"/>
        <v>3101778.8689972768</v>
      </c>
      <c r="F26" s="24">
        <f t="shared" si="5"/>
        <v>37083179.978442274</v>
      </c>
      <c r="G26" s="24">
        <f t="shared" si="5"/>
        <v>4239870.652615102</v>
      </c>
      <c r="H26" s="24">
        <f t="shared" si="5"/>
        <v>1823248.1588842014</v>
      </c>
      <c r="I26" s="24">
        <f t="shared" si="5"/>
        <v>5246290.8540738849</v>
      </c>
      <c r="J26" s="24">
        <f t="shared" si="5"/>
        <v>545999.08839996392</v>
      </c>
      <c r="K26" s="24">
        <f t="shared" si="5"/>
        <v>7615538.1013580514</v>
      </c>
      <c r="L26" s="24">
        <f t="shared" si="5"/>
        <v>29730.308430333989</v>
      </c>
      <c r="M26" s="24">
        <f t="shared" si="5"/>
        <v>3879189.8876350145</v>
      </c>
      <c r="N26" s="24">
        <f t="shared" si="5"/>
        <v>1434994.8346486054</v>
      </c>
      <c r="O26" s="24">
        <f t="shared" si="5"/>
        <v>387324.98414427694</v>
      </c>
      <c r="P26" s="24">
        <f t="shared" si="5"/>
        <v>5701509.7064278973</v>
      </c>
      <c r="Q26" s="24">
        <f t="shared" si="5"/>
        <v>801189.10176242772</v>
      </c>
      <c r="R26" s="24">
        <f t="shared" si="5"/>
        <v>125088680.1856104</v>
      </c>
      <c r="S26" s="24">
        <f t="shared" si="5"/>
        <v>15893802.829743162</v>
      </c>
      <c r="T26" s="24">
        <f t="shared" si="5"/>
        <v>66972688.158403106</v>
      </c>
      <c r="U26" s="24">
        <f t="shared" si="5"/>
        <v>207955171.17375666</v>
      </c>
      <c r="V26" s="24">
        <f t="shared" si="5"/>
        <v>5585027.5726073999</v>
      </c>
      <c r="W26" s="24">
        <f t="shared" si="5"/>
        <v>30287569.291052148</v>
      </c>
      <c r="X26" s="24">
        <f t="shared" si="5"/>
        <v>42213512.9095724</v>
      </c>
      <c r="Y26" s="24">
        <f t="shared" si="5"/>
        <v>9268892.6833323389</v>
      </c>
      <c r="Z26" s="24">
        <f t="shared" si="5"/>
        <v>81769974.883956864</v>
      </c>
      <c r="AA26" s="24">
        <f t="shared" si="5"/>
        <v>21382993.862680174</v>
      </c>
      <c r="AB26" s="24">
        <f t="shared" si="5"/>
        <v>6940063.3921611859</v>
      </c>
      <c r="AC26" s="24">
        <f t="shared" si="5"/>
        <v>34557640.547804609</v>
      </c>
      <c r="AD26" s="24">
        <f t="shared" si="5"/>
        <v>929599.82329161954</v>
      </c>
      <c r="AE26" s="24">
        <f t="shared" si="5"/>
        <v>42427303.763257414</v>
      </c>
      <c r="AF26" s="24">
        <f t="shared" si="5"/>
        <v>4410628.600876973</v>
      </c>
      <c r="AG26" s="24">
        <f t="shared" si="5"/>
        <v>292116.74546800001</v>
      </c>
      <c r="AH26" s="24">
        <f t="shared" si="5"/>
        <v>0</v>
      </c>
      <c r="AI26" s="24">
        <f t="shared" si="5"/>
        <v>0</v>
      </c>
      <c r="AJ26" s="24">
        <f t="shared" si="5"/>
        <v>292116.74546800001</v>
      </c>
      <c r="AK26" s="24">
        <f t="shared" si="5"/>
        <v>63383.212439003997</v>
      </c>
      <c r="AL26" s="24">
        <f t="shared" si="5"/>
        <v>4918591.9213801427</v>
      </c>
      <c r="AM26" s="24">
        <f t="shared" si="5"/>
        <v>0</v>
      </c>
      <c r="AN26" s="24">
        <f t="shared" si="5"/>
        <v>163279.14000000001</v>
      </c>
      <c r="AO26" s="24">
        <f t="shared" si="5"/>
        <v>5081871.0613801433</v>
      </c>
      <c r="AP26" s="24">
        <f t="shared" si="5"/>
        <v>4844620.6874178555</v>
      </c>
      <c r="AQ26" s="24">
        <f t="shared" si="5"/>
        <v>4520442.8233509846</v>
      </c>
      <c r="AR26" s="24">
        <f t="shared" si="5"/>
        <v>0</v>
      </c>
      <c r="AS26" s="24">
        <f t="shared" si="5"/>
        <v>1290355</v>
      </c>
      <c r="AT26" s="24">
        <f t="shared" si="5"/>
        <v>5810797.8233509846</v>
      </c>
      <c r="AU26" s="24">
        <f t="shared" si="5"/>
        <v>4847891.5720399255</v>
      </c>
      <c r="AV26" s="24">
        <f t="shared" si="5"/>
        <v>290710.59965299995</v>
      </c>
      <c r="AW26" s="24">
        <f t="shared" si="5"/>
        <v>12673.36</v>
      </c>
      <c r="AX26" s="24">
        <f t="shared" si="5"/>
        <v>61970</v>
      </c>
      <c r="AY26" s="24">
        <f t="shared" si="5"/>
        <v>365353.959653</v>
      </c>
      <c r="AZ26" s="24">
        <f t="shared" si="5"/>
        <v>169275.97393905907</v>
      </c>
      <c r="BA26" s="24">
        <f t="shared" si="5"/>
        <v>80004</v>
      </c>
      <c r="BB26" s="24">
        <f t="shared" si="5"/>
        <v>0</v>
      </c>
      <c r="BC26" s="24">
        <f t="shared" si="5"/>
        <v>5441</v>
      </c>
      <c r="BD26" s="24">
        <f t="shared" si="5"/>
        <v>85445</v>
      </c>
      <c r="BE26" s="24">
        <f t="shared" si="5"/>
        <v>42356.902545999998</v>
      </c>
      <c r="BF26" s="24">
        <f t="shared" si="5"/>
        <v>8714683.1522819344</v>
      </c>
      <c r="BG26" s="24">
        <f t="shared" si="5"/>
        <v>121112.382149</v>
      </c>
      <c r="BH26" s="24">
        <f t="shared" si="5"/>
        <v>17576.509999999998</v>
      </c>
      <c r="BI26" s="24">
        <f t="shared" si="5"/>
        <v>8853372.0444309358</v>
      </c>
      <c r="BJ26" s="24">
        <f t="shared" si="5"/>
        <v>2957481.3383098417</v>
      </c>
      <c r="BK26" s="24">
        <f t="shared" si="5"/>
        <v>67391339.751944631</v>
      </c>
      <c r="BL26" s="24">
        <f t="shared" si="5"/>
        <v>15714661.254581742</v>
      </c>
      <c r="BM26" s="24">
        <f t="shared" si="5"/>
        <v>952787.56742799992</v>
      </c>
      <c r="BN26" s="24">
        <f t="shared" si="5"/>
        <v>84058788.573954374</v>
      </c>
      <c r="BO26" s="24">
        <f t="shared" si="5"/>
        <v>55906166.71220544</v>
      </c>
      <c r="BP26" s="24">
        <f t="shared" ref="BP26:CS26" si="6">SUM(BP9:BP25)</f>
        <v>2181905.773808741</v>
      </c>
      <c r="BQ26" s="24">
        <f t="shared" si="6"/>
        <v>874202.53036570956</v>
      </c>
      <c r="BR26" s="24">
        <f t="shared" si="6"/>
        <v>23176.59</v>
      </c>
      <c r="BS26" s="24">
        <f t="shared" si="6"/>
        <v>3079284.8941744505</v>
      </c>
      <c r="BT26" s="24">
        <f t="shared" si="6"/>
        <v>1852504.3956594993</v>
      </c>
      <c r="BU26" s="24">
        <f t="shared" si="6"/>
        <v>9660408.7021935415</v>
      </c>
      <c r="BV26" s="24">
        <f t="shared" si="6"/>
        <v>12842.789000000001</v>
      </c>
      <c r="BW26" s="24">
        <f t="shared" si="6"/>
        <v>11789.3</v>
      </c>
      <c r="BX26" s="24">
        <f t="shared" si="6"/>
        <v>9685040.7911935393</v>
      </c>
      <c r="BY26" s="24">
        <f t="shared" si="6"/>
        <v>5881528.3170134118</v>
      </c>
      <c r="BZ26" s="24">
        <f t="shared" si="6"/>
        <v>0</v>
      </c>
      <c r="CA26" s="24">
        <f t="shared" si="6"/>
        <v>537552.31729713874</v>
      </c>
      <c r="CB26" s="24">
        <f t="shared" si="6"/>
        <v>0</v>
      </c>
      <c r="CC26" s="24">
        <f t="shared" si="6"/>
        <v>537552.31729713874</v>
      </c>
      <c r="CD26" s="24">
        <f t="shared" si="6"/>
        <v>0</v>
      </c>
      <c r="CE26" s="24">
        <f t="shared" si="6"/>
        <v>20406642.904439759</v>
      </c>
      <c r="CF26" s="24">
        <f t="shared" si="6"/>
        <v>2428977.391916364</v>
      </c>
      <c r="CG26" s="24">
        <f t="shared" si="6"/>
        <v>188657.72</v>
      </c>
      <c r="CH26" s="24">
        <f t="shared" si="6"/>
        <v>23024278.016356118</v>
      </c>
      <c r="CI26" s="24">
        <f t="shared" si="6"/>
        <v>13399168.666234305</v>
      </c>
      <c r="CJ26" s="24">
        <f t="shared" si="6"/>
        <v>0</v>
      </c>
      <c r="CK26" s="24">
        <f t="shared" si="6"/>
        <v>0</v>
      </c>
      <c r="CL26" s="24">
        <f t="shared" si="6"/>
        <v>0</v>
      </c>
      <c r="CM26" s="24">
        <f t="shared" si="6"/>
        <v>0</v>
      </c>
      <c r="CN26" s="24">
        <f t="shared" si="6"/>
        <v>0</v>
      </c>
      <c r="CO26" s="24">
        <f t="shared" si="6"/>
        <v>307572345.29606515</v>
      </c>
      <c r="CP26" s="24">
        <f t="shared" si="6"/>
        <v>131932917.10439609</v>
      </c>
      <c r="CQ26" s="24">
        <f t="shared" si="6"/>
        <v>83921316.433996573</v>
      </c>
      <c r="CR26" s="24">
        <f t="shared" si="6"/>
        <v>523426578.83445781</v>
      </c>
      <c r="CS26" s="24">
        <f t="shared" si="6"/>
        <v>126413817.87677674</v>
      </c>
    </row>
    <row r="27" spans="1:97" x14ac:dyDescent="0.2">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row>
    <row r="28" spans="1:97" s="14" customFormat="1" ht="12.75" customHeight="1" x14ac:dyDescent="0.2">
      <c r="CR28" s="53"/>
    </row>
    <row r="29" spans="1:97" s="74" customFormat="1" ht="15" x14ac:dyDescent="0.2">
      <c r="B29" s="75" t="s">
        <v>52</v>
      </c>
    </row>
    <row r="30" spans="1:97" s="74" customFormat="1" ht="20.25" customHeight="1" x14ac:dyDescent="0.2">
      <c r="B30" s="116" t="s">
        <v>56</v>
      </c>
      <c r="C30" s="116"/>
      <c r="D30" s="116"/>
      <c r="E30" s="116"/>
      <c r="F30" s="116"/>
      <c r="G30" s="116"/>
      <c r="H30" s="116"/>
      <c r="I30" s="116"/>
      <c r="J30" s="116"/>
      <c r="K30" s="116"/>
      <c r="L30" s="116"/>
      <c r="M30" s="116"/>
      <c r="N30" s="116"/>
    </row>
    <row r="31" spans="1:97" s="74" customFormat="1" ht="15" customHeight="1" x14ac:dyDescent="0.2">
      <c r="B31" s="116"/>
      <c r="C31" s="116"/>
      <c r="D31" s="116"/>
      <c r="E31" s="116"/>
      <c r="F31" s="116"/>
      <c r="G31" s="116"/>
      <c r="H31" s="116"/>
      <c r="I31" s="116"/>
      <c r="J31" s="116"/>
      <c r="K31" s="116"/>
      <c r="L31" s="116"/>
      <c r="M31" s="116"/>
      <c r="N31" s="116"/>
    </row>
    <row r="32" spans="1:97" ht="12.75" customHeight="1" x14ac:dyDescent="0.2"/>
    <row r="35" spans="2:2" ht="15" x14ac:dyDescent="0.3">
      <c r="B35" s="29"/>
    </row>
  </sheetData>
  <sortState ref="B9:CS23">
    <sortCondition descending="1" ref="CR7:CR23"/>
  </sortState>
  <mergeCells count="41">
    <mergeCell ref="AV7:AY7"/>
    <mergeCell ref="A6:A8"/>
    <mergeCell ref="B6:B8"/>
    <mergeCell ref="C6:G6"/>
    <mergeCell ref="H6:L6"/>
    <mergeCell ref="M6:Q6"/>
    <mergeCell ref="R6:V6"/>
    <mergeCell ref="C7:F7"/>
    <mergeCell ref="H7:K7"/>
    <mergeCell ref="BU6:BY6"/>
    <mergeCell ref="BP7:BS7"/>
    <mergeCell ref="BU7:BX7"/>
    <mergeCell ref="M7:P7"/>
    <mergeCell ref="BK7:BN7"/>
    <mergeCell ref="AL7:AO7"/>
    <mergeCell ref="AQ7:AT7"/>
    <mergeCell ref="AG7:AJ7"/>
    <mergeCell ref="W6:AA6"/>
    <mergeCell ref="AB6:AF6"/>
    <mergeCell ref="AG6:AK6"/>
    <mergeCell ref="AL6:AP6"/>
    <mergeCell ref="R7:U7"/>
    <mergeCell ref="AV6:AZ6"/>
    <mergeCell ref="W7:Z7"/>
    <mergeCell ref="AB7:AE7"/>
    <mergeCell ref="B30:N31"/>
    <mergeCell ref="CO6:CS6"/>
    <mergeCell ref="BZ6:CD6"/>
    <mergeCell ref="BZ7:CC7"/>
    <mergeCell ref="CE7:CH7"/>
    <mergeCell ref="CJ7:CM7"/>
    <mergeCell ref="CO7:CR7"/>
    <mergeCell ref="BA7:BD7"/>
    <mergeCell ref="BF7:BI7"/>
    <mergeCell ref="CE6:CI6"/>
    <mergeCell ref="CJ6:CN6"/>
    <mergeCell ref="AQ6:AU6"/>
    <mergeCell ref="BA6:BE6"/>
    <mergeCell ref="BF6:BJ6"/>
    <mergeCell ref="BK6:BO6"/>
    <mergeCell ref="BP6:BT6"/>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4"/>
  <sheetViews>
    <sheetView zoomScale="90" zoomScaleNormal="90" workbookViewId="0">
      <pane xSplit="2" ySplit="7" topLeftCell="AD21" activePane="bottomRight" state="frozen"/>
      <selection pane="topRight" activeCell="C1" sqref="C1"/>
      <selection pane="bottomLeft" activeCell="A7" sqref="A7"/>
      <selection pane="bottomRight" activeCell="AN25" sqref="AN25"/>
    </sheetView>
  </sheetViews>
  <sheetFormatPr defaultRowHeight="12.75" x14ac:dyDescent="0.2"/>
  <cols>
    <col min="1" max="1" width="3.28515625" style="15" customWidth="1"/>
    <col min="2" max="2" width="50.28515625" style="15" customWidth="1"/>
    <col min="3" max="3" width="15.5703125" style="15" customWidth="1"/>
    <col min="4" max="4" width="12.7109375" style="15" customWidth="1"/>
    <col min="5" max="5" width="14.7109375" style="15" customWidth="1"/>
    <col min="6" max="6" width="12.7109375" style="15" customWidth="1"/>
    <col min="7" max="8" width="13.42578125" style="15" customWidth="1"/>
    <col min="9" max="28" width="12.7109375" style="15" customWidth="1"/>
    <col min="29" max="29" width="14.5703125" style="15" customWidth="1"/>
    <col min="30" max="38" width="12.7109375" style="15" customWidth="1"/>
    <col min="39" max="39" width="15.42578125" style="15" customWidth="1"/>
    <col min="40" max="40" width="14.140625" style="15" customWidth="1"/>
    <col min="41" max="16384" width="9.140625" style="15"/>
  </cols>
  <sheetData>
    <row r="1" spans="1:40" s="74" customFormat="1" ht="20.25" customHeight="1" x14ac:dyDescent="0.2">
      <c r="A1" s="71" t="s">
        <v>57</v>
      </c>
    </row>
    <row r="2" spans="1:40" s="74" customFormat="1" ht="20.25" customHeight="1" x14ac:dyDescent="0.2">
      <c r="A2" s="71" t="s">
        <v>48</v>
      </c>
    </row>
    <row r="3" spans="1:40" s="74" customFormat="1" ht="20.25" customHeight="1" x14ac:dyDescent="0.2">
      <c r="A3" s="71"/>
    </row>
    <row r="4" spans="1:40" s="74" customFormat="1" ht="19.5" customHeight="1" x14ac:dyDescent="0.2">
      <c r="A4" s="61" t="s">
        <v>2</v>
      </c>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8"/>
    </row>
    <row r="5" spans="1:40" s="74" customFormat="1" ht="19.5" customHeight="1" x14ac:dyDescent="0.2">
      <c r="A5" s="63"/>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8"/>
    </row>
    <row r="6" spans="1:40" s="74" customFormat="1" ht="82.5" customHeight="1" x14ac:dyDescent="0.2">
      <c r="A6" s="111" t="s">
        <v>0</v>
      </c>
      <c r="B6" s="111" t="s">
        <v>3</v>
      </c>
      <c r="C6" s="114" t="s">
        <v>4</v>
      </c>
      <c r="D6" s="115"/>
      <c r="E6" s="114" t="s">
        <v>5</v>
      </c>
      <c r="F6" s="115"/>
      <c r="G6" s="114" t="s">
        <v>6</v>
      </c>
      <c r="H6" s="115"/>
      <c r="I6" s="114" t="s">
        <v>7</v>
      </c>
      <c r="J6" s="115"/>
      <c r="K6" s="114" t="s">
        <v>8</v>
      </c>
      <c r="L6" s="115"/>
      <c r="M6" s="114" t="s">
        <v>9</v>
      </c>
      <c r="N6" s="115"/>
      <c r="O6" s="114" t="s">
        <v>10</v>
      </c>
      <c r="P6" s="115"/>
      <c r="Q6" s="114" t="s">
        <v>11</v>
      </c>
      <c r="R6" s="115"/>
      <c r="S6" s="114" t="s">
        <v>12</v>
      </c>
      <c r="T6" s="115"/>
      <c r="U6" s="114" t="s">
        <v>13</v>
      </c>
      <c r="V6" s="115"/>
      <c r="W6" s="114" t="s">
        <v>14</v>
      </c>
      <c r="X6" s="115"/>
      <c r="Y6" s="114" t="s">
        <v>15</v>
      </c>
      <c r="Z6" s="115"/>
      <c r="AA6" s="114" t="s">
        <v>16</v>
      </c>
      <c r="AB6" s="115"/>
      <c r="AC6" s="108" t="s">
        <v>17</v>
      </c>
      <c r="AD6" s="110"/>
      <c r="AE6" s="108" t="s">
        <v>18</v>
      </c>
      <c r="AF6" s="110"/>
      <c r="AG6" s="108" t="s">
        <v>19</v>
      </c>
      <c r="AH6" s="110"/>
      <c r="AI6" s="108" t="s">
        <v>20</v>
      </c>
      <c r="AJ6" s="110"/>
      <c r="AK6" s="108" t="s">
        <v>21</v>
      </c>
      <c r="AL6" s="110"/>
      <c r="AM6" s="108" t="s">
        <v>22</v>
      </c>
      <c r="AN6" s="110"/>
    </row>
    <row r="7" spans="1:40" s="74" customFormat="1" ht="45" x14ac:dyDescent="0.2">
      <c r="A7" s="113"/>
      <c r="B7" s="113"/>
      <c r="C7" s="80" t="s">
        <v>58</v>
      </c>
      <c r="D7" s="80" t="s">
        <v>59</v>
      </c>
      <c r="E7" s="80" t="s">
        <v>58</v>
      </c>
      <c r="F7" s="80" t="s">
        <v>59</v>
      </c>
      <c r="G7" s="80" t="s">
        <v>58</v>
      </c>
      <c r="H7" s="80" t="s">
        <v>59</v>
      </c>
      <c r="I7" s="80" t="s">
        <v>58</v>
      </c>
      <c r="J7" s="80" t="s">
        <v>59</v>
      </c>
      <c r="K7" s="80" t="s">
        <v>58</v>
      </c>
      <c r="L7" s="80" t="s">
        <v>59</v>
      </c>
      <c r="M7" s="80" t="s">
        <v>58</v>
      </c>
      <c r="N7" s="80" t="s">
        <v>59</v>
      </c>
      <c r="O7" s="80" t="s">
        <v>58</v>
      </c>
      <c r="P7" s="80" t="s">
        <v>59</v>
      </c>
      <c r="Q7" s="80" t="s">
        <v>58</v>
      </c>
      <c r="R7" s="80" t="s">
        <v>59</v>
      </c>
      <c r="S7" s="80" t="s">
        <v>58</v>
      </c>
      <c r="T7" s="80" t="s">
        <v>59</v>
      </c>
      <c r="U7" s="80" t="s">
        <v>58</v>
      </c>
      <c r="V7" s="80" t="s">
        <v>59</v>
      </c>
      <c r="W7" s="80" t="s">
        <v>58</v>
      </c>
      <c r="X7" s="80" t="s">
        <v>59</v>
      </c>
      <c r="Y7" s="80" t="s">
        <v>58</v>
      </c>
      <c r="Z7" s="80" t="s">
        <v>59</v>
      </c>
      <c r="AA7" s="80" t="s">
        <v>58</v>
      </c>
      <c r="AB7" s="80" t="s">
        <v>59</v>
      </c>
      <c r="AC7" s="80" t="s">
        <v>58</v>
      </c>
      <c r="AD7" s="80" t="s">
        <v>59</v>
      </c>
      <c r="AE7" s="80" t="s">
        <v>58</v>
      </c>
      <c r="AF7" s="80" t="s">
        <v>59</v>
      </c>
      <c r="AG7" s="80" t="s">
        <v>58</v>
      </c>
      <c r="AH7" s="80" t="s">
        <v>59</v>
      </c>
      <c r="AI7" s="80" t="s">
        <v>58</v>
      </c>
      <c r="AJ7" s="80" t="s">
        <v>59</v>
      </c>
      <c r="AK7" s="80" t="s">
        <v>58</v>
      </c>
      <c r="AL7" s="80" t="s">
        <v>59</v>
      </c>
      <c r="AM7" s="80" t="s">
        <v>58</v>
      </c>
      <c r="AN7" s="80" t="s">
        <v>59</v>
      </c>
    </row>
    <row r="8" spans="1:40" ht="24.95" customHeight="1" x14ac:dyDescent="0.2">
      <c r="A8" s="20">
        <v>1</v>
      </c>
      <c r="B8" s="21" t="s">
        <v>29</v>
      </c>
      <c r="C8" s="32">
        <v>1457319.9980883019</v>
      </c>
      <c r="D8" s="32">
        <v>1268866.7205058425</v>
      </c>
      <c r="E8" s="32">
        <v>1656033.5006614502</v>
      </c>
      <c r="F8" s="32">
        <v>1656033.5006614502</v>
      </c>
      <c r="G8" s="32">
        <v>474731.36099686648</v>
      </c>
      <c r="H8" s="32">
        <v>467354.11483063974</v>
      </c>
      <c r="I8" s="32">
        <v>61378904.907560192</v>
      </c>
      <c r="J8" s="32">
        <v>61326719.261860698</v>
      </c>
      <c r="K8" s="32">
        <v>12745127.00087164</v>
      </c>
      <c r="L8" s="32">
        <v>11852792.689597551</v>
      </c>
      <c r="M8" s="32">
        <v>3758558.0532605569</v>
      </c>
      <c r="N8" s="32">
        <v>3640419.9130715374</v>
      </c>
      <c r="O8" s="32">
        <v>299442.14220978564</v>
      </c>
      <c r="P8" s="32">
        <v>263766.15753682412</v>
      </c>
      <c r="Q8" s="32">
        <v>3672.4101098901097</v>
      </c>
      <c r="R8" s="32">
        <v>2807.1520879120876</v>
      </c>
      <c r="S8" s="32">
        <v>0</v>
      </c>
      <c r="T8" s="32">
        <v>0</v>
      </c>
      <c r="U8" s="32">
        <v>131516.4980393491</v>
      </c>
      <c r="V8" s="32">
        <v>71071.672730237551</v>
      </c>
      <c r="W8" s="32">
        <v>0</v>
      </c>
      <c r="X8" s="32">
        <v>0</v>
      </c>
      <c r="Y8" s="32">
        <v>1201570.6048028015</v>
      </c>
      <c r="Z8" s="32">
        <v>494409.32935070421</v>
      </c>
      <c r="AA8" s="32">
        <v>14300437.295004353</v>
      </c>
      <c r="AB8" s="32">
        <v>3129587.61254007</v>
      </c>
      <c r="AC8" s="32">
        <v>264426.65898303478</v>
      </c>
      <c r="AD8" s="32">
        <v>77805.058348968858</v>
      </c>
      <c r="AE8" s="32">
        <v>1302144.3145154852</v>
      </c>
      <c r="AF8" s="32">
        <v>260848.862903097</v>
      </c>
      <c r="AG8" s="32">
        <v>0</v>
      </c>
      <c r="AH8" s="32">
        <v>0</v>
      </c>
      <c r="AI8" s="32">
        <v>3700315.9135876764</v>
      </c>
      <c r="AJ8" s="32">
        <v>771855.30951976171</v>
      </c>
      <c r="AK8" s="32">
        <v>0</v>
      </c>
      <c r="AL8" s="32">
        <v>0</v>
      </c>
      <c r="AM8" s="34">
        <f t="shared" ref="AM8:AM24" si="0">C8+E8+G8+I8+K8+M8+O8+Q8+S8+U8+W8+Y8+AA8+AC8+AE8+AG8+AI8+AK8</f>
        <v>102674200.65869138</v>
      </c>
      <c r="AN8" s="34">
        <f t="shared" ref="AN8:AN24" si="1">D8+F8+H8+J8+L8+N8+P8+R8+T8+V8+X8+Z8+AB8+AD8+AF8+AH8+AJ8+AL8</f>
        <v>85284337.355545312</v>
      </c>
    </row>
    <row r="9" spans="1:40" ht="24.95" customHeight="1" x14ac:dyDescent="0.2">
      <c r="A9" s="20">
        <v>2</v>
      </c>
      <c r="B9" s="21" t="s">
        <v>28</v>
      </c>
      <c r="C9" s="32">
        <v>10358187.795034003</v>
      </c>
      <c r="D9" s="32">
        <v>10299905.406895028</v>
      </c>
      <c r="E9" s="32">
        <v>177404.78203200045</v>
      </c>
      <c r="F9" s="32">
        <v>177404.78203200045</v>
      </c>
      <c r="G9" s="32">
        <v>1123445.7034809939</v>
      </c>
      <c r="H9" s="32">
        <v>984775.41255814093</v>
      </c>
      <c r="I9" s="32">
        <v>16607.186124</v>
      </c>
      <c r="J9" s="32">
        <v>2208.5378666813704</v>
      </c>
      <c r="K9" s="32">
        <v>22285152.11013408</v>
      </c>
      <c r="L9" s="32">
        <v>21859432.420410838</v>
      </c>
      <c r="M9" s="32">
        <v>6126362.9911554102</v>
      </c>
      <c r="N9" s="32">
        <v>5921452.4167786567</v>
      </c>
      <c r="O9" s="32">
        <v>0</v>
      </c>
      <c r="P9" s="32">
        <v>0</v>
      </c>
      <c r="Q9" s="32">
        <v>1154506.778435</v>
      </c>
      <c r="R9" s="32">
        <v>7811.9098914822098</v>
      </c>
      <c r="S9" s="32">
        <v>0</v>
      </c>
      <c r="T9" s="32">
        <v>0</v>
      </c>
      <c r="U9" s="32">
        <v>13969.688767</v>
      </c>
      <c r="V9" s="32">
        <v>13969.688767</v>
      </c>
      <c r="W9" s="32">
        <v>0</v>
      </c>
      <c r="X9" s="32">
        <v>0</v>
      </c>
      <c r="Y9" s="32">
        <v>3354821.1807380039</v>
      </c>
      <c r="Z9" s="32">
        <v>2711503.7263106359</v>
      </c>
      <c r="AA9" s="32">
        <v>27378156.270631075</v>
      </c>
      <c r="AB9" s="32">
        <v>11792683.810668232</v>
      </c>
      <c r="AC9" s="32">
        <v>0</v>
      </c>
      <c r="AD9" s="32">
        <v>0</v>
      </c>
      <c r="AE9" s="32">
        <v>1881257.6717970001</v>
      </c>
      <c r="AF9" s="32">
        <v>701496.93661105132</v>
      </c>
      <c r="AG9" s="32">
        <v>0</v>
      </c>
      <c r="AH9" s="32">
        <v>0</v>
      </c>
      <c r="AI9" s="32">
        <v>11885674.837508002</v>
      </c>
      <c r="AJ9" s="32">
        <v>6409255.1798739256</v>
      </c>
      <c r="AK9" s="32">
        <v>0</v>
      </c>
      <c r="AL9" s="32">
        <v>0</v>
      </c>
      <c r="AM9" s="34">
        <f t="shared" si="0"/>
        <v>85755546.995836571</v>
      </c>
      <c r="AN9" s="34">
        <f t="shared" si="1"/>
        <v>60881900.228663661</v>
      </c>
    </row>
    <row r="10" spans="1:40" ht="24.95" customHeight="1" x14ac:dyDescent="0.2">
      <c r="A10" s="20">
        <v>3</v>
      </c>
      <c r="B10" s="21" t="s">
        <v>30</v>
      </c>
      <c r="C10" s="32">
        <v>3190261.8087360575</v>
      </c>
      <c r="D10" s="32">
        <v>2991367.1101059415</v>
      </c>
      <c r="E10" s="32">
        <v>2280449.521112862</v>
      </c>
      <c r="F10" s="32">
        <v>2280449.521112862</v>
      </c>
      <c r="G10" s="32">
        <v>307115.7921082048</v>
      </c>
      <c r="H10" s="32">
        <v>307115.7921082048</v>
      </c>
      <c r="I10" s="32">
        <v>53207013.523480706</v>
      </c>
      <c r="J10" s="32">
        <v>50386043.665712528</v>
      </c>
      <c r="K10" s="32">
        <v>0</v>
      </c>
      <c r="L10" s="32">
        <v>0</v>
      </c>
      <c r="M10" s="32">
        <v>1733002.6511963904</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21500.5</v>
      </c>
      <c r="AF10" s="32">
        <v>21500.5</v>
      </c>
      <c r="AG10" s="32">
        <v>0</v>
      </c>
      <c r="AH10" s="32">
        <v>0</v>
      </c>
      <c r="AI10" s="32">
        <v>0</v>
      </c>
      <c r="AJ10" s="32">
        <v>0</v>
      </c>
      <c r="AK10" s="32">
        <v>0</v>
      </c>
      <c r="AL10" s="32">
        <v>0</v>
      </c>
      <c r="AM10" s="34">
        <f t="shared" si="0"/>
        <v>60739343.79663422</v>
      </c>
      <c r="AN10" s="34">
        <f t="shared" si="1"/>
        <v>55986476.589039534</v>
      </c>
    </row>
    <row r="11" spans="1:40" ht="24.95" customHeight="1" x14ac:dyDescent="0.2">
      <c r="A11" s="20">
        <v>4</v>
      </c>
      <c r="B11" s="21" t="s">
        <v>33</v>
      </c>
      <c r="C11" s="32">
        <v>18818536.57755715</v>
      </c>
      <c r="D11" s="32">
        <v>15173818.045920877</v>
      </c>
      <c r="E11" s="32">
        <v>436188.22624485032</v>
      </c>
      <c r="F11" s="32">
        <v>436188.22624485032</v>
      </c>
      <c r="G11" s="32">
        <v>1180674.3396058115</v>
      </c>
      <c r="H11" s="32">
        <v>1081850.6774794734</v>
      </c>
      <c r="I11" s="32">
        <v>0</v>
      </c>
      <c r="J11" s="32">
        <v>0</v>
      </c>
      <c r="K11" s="32">
        <v>17210057.413457017</v>
      </c>
      <c r="L11" s="32">
        <v>5172369.9421507847</v>
      </c>
      <c r="M11" s="32">
        <v>3633926.0950896516</v>
      </c>
      <c r="N11" s="32">
        <v>2303151.8054106962</v>
      </c>
      <c r="O11" s="32">
        <v>0</v>
      </c>
      <c r="P11" s="32">
        <v>0</v>
      </c>
      <c r="Q11" s="32">
        <v>0</v>
      </c>
      <c r="R11" s="32">
        <v>0</v>
      </c>
      <c r="S11" s="32">
        <v>0</v>
      </c>
      <c r="T11" s="32">
        <v>0</v>
      </c>
      <c r="U11" s="32">
        <v>0</v>
      </c>
      <c r="V11" s="32">
        <v>0</v>
      </c>
      <c r="W11" s="32">
        <v>0</v>
      </c>
      <c r="X11" s="32">
        <v>0</v>
      </c>
      <c r="Y11" s="32">
        <v>780818.4065016188</v>
      </c>
      <c r="Z11" s="32">
        <v>696152.61991024169</v>
      </c>
      <c r="AA11" s="32">
        <v>8973845.1117020641</v>
      </c>
      <c r="AB11" s="32">
        <v>5328742.1814594241</v>
      </c>
      <c r="AC11" s="32">
        <v>0</v>
      </c>
      <c r="AD11" s="32">
        <v>0</v>
      </c>
      <c r="AE11" s="32">
        <v>38589.938152410003</v>
      </c>
      <c r="AF11" s="32">
        <v>8681.7518248200067</v>
      </c>
      <c r="AG11" s="32">
        <v>483952.71831021324</v>
      </c>
      <c r="AH11" s="32">
        <v>483952.71831021324</v>
      </c>
      <c r="AI11" s="32">
        <v>777219.27394771017</v>
      </c>
      <c r="AJ11" s="32">
        <v>400971.89877078641</v>
      </c>
      <c r="AK11" s="32">
        <v>0</v>
      </c>
      <c r="AL11" s="32">
        <v>0</v>
      </c>
      <c r="AM11" s="34">
        <f t="shared" si="0"/>
        <v>52333808.100568496</v>
      </c>
      <c r="AN11" s="34">
        <f t="shared" si="1"/>
        <v>31085879.867482167</v>
      </c>
    </row>
    <row r="12" spans="1:40" ht="24.95" customHeight="1" x14ac:dyDescent="0.2">
      <c r="A12" s="20">
        <v>5</v>
      </c>
      <c r="B12" s="21" t="s">
        <v>96</v>
      </c>
      <c r="C12" s="32">
        <v>218801.72999999981</v>
      </c>
      <c r="D12" s="32">
        <v>68394.666739786611</v>
      </c>
      <c r="E12" s="32">
        <v>250601.81000000003</v>
      </c>
      <c r="F12" s="32">
        <v>250601.81000000003</v>
      </c>
      <c r="G12" s="32">
        <v>288338.79000000033</v>
      </c>
      <c r="H12" s="32">
        <v>262935.50140567741</v>
      </c>
      <c r="I12" s="32">
        <v>21440358.939999998</v>
      </c>
      <c r="J12" s="32">
        <v>21440358.939999998</v>
      </c>
      <c r="K12" s="32">
        <v>2469963.7200000007</v>
      </c>
      <c r="L12" s="32">
        <v>2469963.7200000007</v>
      </c>
      <c r="M12" s="32">
        <v>2109619.0211963905</v>
      </c>
      <c r="N12" s="32">
        <v>2106830.7023609262</v>
      </c>
      <c r="O12" s="32">
        <v>0</v>
      </c>
      <c r="P12" s="32">
        <v>0</v>
      </c>
      <c r="Q12" s="32">
        <v>659416.23</v>
      </c>
      <c r="R12" s="32">
        <v>18125.697682665428</v>
      </c>
      <c r="S12" s="32">
        <v>770952.58</v>
      </c>
      <c r="T12" s="32">
        <v>28519.981768287598</v>
      </c>
      <c r="U12" s="32">
        <v>21636.659836065573</v>
      </c>
      <c r="V12" s="32">
        <v>5409.1649590163925</v>
      </c>
      <c r="W12" s="32">
        <v>0</v>
      </c>
      <c r="X12" s="32">
        <v>0</v>
      </c>
      <c r="Y12" s="32">
        <v>686931.89999999991</v>
      </c>
      <c r="Z12" s="32">
        <v>480295.94884310116</v>
      </c>
      <c r="AA12" s="32">
        <v>3063436.9999999949</v>
      </c>
      <c r="AB12" s="32">
        <v>2408405.5802760399</v>
      </c>
      <c r="AC12" s="32">
        <v>71423.27</v>
      </c>
      <c r="AD12" s="32">
        <v>71423.27</v>
      </c>
      <c r="AE12" s="32">
        <v>2132248.91</v>
      </c>
      <c r="AF12" s="32">
        <v>904633.55999999971</v>
      </c>
      <c r="AG12" s="32">
        <v>0</v>
      </c>
      <c r="AH12" s="32">
        <v>0</v>
      </c>
      <c r="AI12" s="32">
        <v>1368423.7499999998</v>
      </c>
      <c r="AJ12" s="32">
        <v>1202260.9179112217</v>
      </c>
      <c r="AK12" s="32">
        <v>0</v>
      </c>
      <c r="AL12" s="32">
        <v>0</v>
      </c>
      <c r="AM12" s="34">
        <f t="shared" si="0"/>
        <v>35552154.311032444</v>
      </c>
      <c r="AN12" s="34">
        <f t="shared" si="1"/>
        <v>31718159.461946718</v>
      </c>
    </row>
    <row r="13" spans="1:40" ht="24.95" customHeight="1" x14ac:dyDescent="0.2">
      <c r="A13" s="20">
        <v>6</v>
      </c>
      <c r="B13" s="21" t="s">
        <v>32</v>
      </c>
      <c r="C13" s="32">
        <v>466810</v>
      </c>
      <c r="D13" s="32">
        <v>466810</v>
      </c>
      <c r="E13" s="32">
        <v>729010</v>
      </c>
      <c r="F13" s="32">
        <v>718834.03644510498</v>
      </c>
      <c r="G13" s="32">
        <v>301637</v>
      </c>
      <c r="H13" s="32">
        <v>301582.20273972605</v>
      </c>
      <c r="I13" s="32">
        <v>9590998</v>
      </c>
      <c r="J13" s="32">
        <v>9590998</v>
      </c>
      <c r="K13" s="32">
        <v>2249231</v>
      </c>
      <c r="L13" s="32">
        <v>2188197.6592950402</v>
      </c>
      <c r="M13" s="32">
        <v>2206982.6511963904</v>
      </c>
      <c r="N13" s="32">
        <v>2174450.9198975856</v>
      </c>
      <c r="O13" s="32">
        <v>0</v>
      </c>
      <c r="P13" s="32">
        <v>0</v>
      </c>
      <c r="Q13" s="32">
        <v>1252383</v>
      </c>
      <c r="R13" s="32">
        <v>162074.6047311048</v>
      </c>
      <c r="S13" s="32">
        <v>2447775</v>
      </c>
      <c r="T13" s="32">
        <v>814068.94609954359</v>
      </c>
      <c r="U13" s="32">
        <v>198028</v>
      </c>
      <c r="V13" s="32">
        <v>109536.35455831488</v>
      </c>
      <c r="W13" s="32">
        <v>36283</v>
      </c>
      <c r="X13" s="32">
        <v>18410.756846546617</v>
      </c>
      <c r="Y13" s="32">
        <v>549303</v>
      </c>
      <c r="Z13" s="32">
        <v>243810.00389248622</v>
      </c>
      <c r="AA13" s="32">
        <v>9521156</v>
      </c>
      <c r="AB13" s="32">
        <v>2372774.4677672484</v>
      </c>
      <c r="AC13" s="32">
        <v>670503</v>
      </c>
      <c r="AD13" s="32">
        <v>247886.84870558389</v>
      </c>
      <c r="AE13" s="32">
        <v>560980</v>
      </c>
      <c r="AF13" s="32">
        <v>151084.68461827349</v>
      </c>
      <c r="AG13" s="32">
        <v>0</v>
      </c>
      <c r="AH13" s="32">
        <v>0</v>
      </c>
      <c r="AI13" s="32">
        <v>4192005</v>
      </c>
      <c r="AJ13" s="32">
        <v>1300829.8199442674</v>
      </c>
      <c r="AK13" s="32">
        <v>0</v>
      </c>
      <c r="AL13" s="32">
        <v>0</v>
      </c>
      <c r="AM13" s="34">
        <f t="shared" si="0"/>
        <v>34973084.65119639</v>
      </c>
      <c r="AN13" s="34">
        <f t="shared" si="1"/>
        <v>20861349.305540826</v>
      </c>
    </row>
    <row r="14" spans="1:40" ht="24.95" customHeight="1" x14ac:dyDescent="0.2">
      <c r="A14" s="20">
        <v>7</v>
      </c>
      <c r="B14" s="21" t="s">
        <v>36</v>
      </c>
      <c r="C14" s="32">
        <v>74767.949784961413</v>
      </c>
      <c r="D14" s="32">
        <v>74767.949784961413</v>
      </c>
      <c r="E14" s="32">
        <v>174251.66055257997</v>
      </c>
      <c r="F14" s="32">
        <v>168811.23446625125</v>
      </c>
      <c r="G14" s="32">
        <v>268110.13105167547</v>
      </c>
      <c r="H14" s="32">
        <v>247605.94688295276</v>
      </c>
      <c r="I14" s="32">
        <v>11127926.365686145</v>
      </c>
      <c r="J14" s="32">
        <v>11127926.365686145</v>
      </c>
      <c r="K14" s="32">
        <v>3693886.3341321945</v>
      </c>
      <c r="L14" s="32">
        <v>3471161.8759071794</v>
      </c>
      <c r="M14" s="32">
        <v>2379556.4038908868</v>
      </c>
      <c r="N14" s="32">
        <v>2315473.0362784606</v>
      </c>
      <c r="O14" s="32">
        <v>0</v>
      </c>
      <c r="P14" s="32">
        <v>0</v>
      </c>
      <c r="Q14" s="32">
        <v>0</v>
      </c>
      <c r="R14" s="32">
        <v>0</v>
      </c>
      <c r="S14" s="32">
        <v>0</v>
      </c>
      <c r="T14" s="32">
        <v>0</v>
      </c>
      <c r="U14" s="32">
        <v>12710.165569835164</v>
      </c>
      <c r="V14" s="32">
        <v>11693.834724474564</v>
      </c>
      <c r="W14" s="32">
        <v>0</v>
      </c>
      <c r="X14" s="32">
        <v>0</v>
      </c>
      <c r="Y14" s="32">
        <v>586539.04926026659</v>
      </c>
      <c r="Z14" s="32">
        <v>445814.97984781826</v>
      </c>
      <c r="AA14" s="32">
        <v>6396052.2152830269</v>
      </c>
      <c r="AB14" s="32">
        <v>621592.01621485688</v>
      </c>
      <c r="AC14" s="32">
        <v>849588.56703501299</v>
      </c>
      <c r="AD14" s="32">
        <v>22661.099254920729</v>
      </c>
      <c r="AE14" s="32">
        <v>0</v>
      </c>
      <c r="AF14" s="32">
        <v>0</v>
      </c>
      <c r="AG14" s="32">
        <v>0</v>
      </c>
      <c r="AH14" s="32">
        <v>0</v>
      </c>
      <c r="AI14" s="32">
        <v>1305145.2235752603</v>
      </c>
      <c r="AJ14" s="32">
        <v>167390.47721436602</v>
      </c>
      <c r="AK14" s="32">
        <v>0</v>
      </c>
      <c r="AL14" s="32">
        <v>0</v>
      </c>
      <c r="AM14" s="34">
        <f t="shared" si="0"/>
        <v>26868534.065821845</v>
      </c>
      <c r="AN14" s="34">
        <f t="shared" si="1"/>
        <v>18674898.816262387</v>
      </c>
    </row>
    <row r="15" spans="1:40" ht="24.95" customHeight="1" x14ac:dyDescent="0.2">
      <c r="A15" s="20">
        <v>8</v>
      </c>
      <c r="B15" s="21" t="s">
        <v>31</v>
      </c>
      <c r="C15" s="32">
        <v>867225.92789964017</v>
      </c>
      <c r="D15" s="32">
        <v>867225.92789964017</v>
      </c>
      <c r="E15" s="32">
        <v>777673.2152220034</v>
      </c>
      <c r="F15" s="32">
        <v>777673.2152220034</v>
      </c>
      <c r="G15" s="32">
        <v>332076.35900912475</v>
      </c>
      <c r="H15" s="32">
        <v>314767.15206987021</v>
      </c>
      <c r="I15" s="32">
        <v>13603785.868989652</v>
      </c>
      <c r="J15" s="32">
        <v>13603785.868989652</v>
      </c>
      <c r="K15" s="32">
        <v>1037130.6718514663</v>
      </c>
      <c r="L15" s="32">
        <v>397473.60078406276</v>
      </c>
      <c r="M15" s="32">
        <v>1848490.3943487962</v>
      </c>
      <c r="N15" s="32">
        <v>1783855.607872396</v>
      </c>
      <c r="O15" s="32">
        <v>0</v>
      </c>
      <c r="P15" s="32">
        <v>0</v>
      </c>
      <c r="Q15" s="32">
        <v>0</v>
      </c>
      <c r="R15" s="32">
        <v>0</v>
      </c>
      <c r="S15" s="32">
        <v>0</v>
      </c>
      <c r="T15" s="32">
        <v>0</v>
      </c>
      <c r="U15" s="32">
        <v>0</v>
      </c>
      <c r="V15" s="32">
        <v>0</v>
      </c>
      <c r="W15" s="32">
        <v>0</v>
      </c>
      <c r="X15" s="32">
        <v>0</v>
      </c>
      <c r="Y15" s="32">
        <v>48669.687790814452</v>
      </c>
      <c r="Z15" s="32">
        <v>19675.936520562875</v>
      </c>
      <c r="AA15" s="32">
        <v>11298.039890410959</v>
      </c>
      <c r="AB15" s="32">
        <v>10672.697293150684</v>
      </c>
      <c r="AC15" s="32">
        <v>0</v>
      </c>
      <c r="AD15" s="32">
        <v>0</v>
      </c>
      <c r="AE15" s="32">
        <v>0</v>
      </c>
      <c r="AF15" s="32">
        <v>0</v>
      </c>
      <c r="AG15" s="32">
        <v>0</v>
      </c>
      <c r="AH15" s="32">
        <v>0</v>
      </c>
      <c r="AI15" s="32">
        <v>0</v>
      </c>
      <c r="AJ15" s="32">
        <v>0</v>
      </c>
      <c r="AK15" s="32">
        <v>0</v>
      </c>
      <c r="AL15" s="32">
        <v>0</v>
      </c>
      <c r="AM15" s="34">
        <f t="shared" si="0"/>
        <v>18526350.165001906</v>
      </c>
      <c r="AN15" s="34">
        <f t="shared" si="1"/>
        <v>17775130.006651338</v>
      </c>
    </row>
    <row r="16" spans="1:40" ht="24.95" customHeight="1" x14ac:dyDescent="0.2">
      <c r="A16" s="20">
        <v>9</v>
      </c>
      <c r="B16" s="21" t="s">
        <v>35</v>
      </c>
      <c r="C16" s="32">
        <v>239418.74365821527</v>
      </c>
      <c r="D16" s="32">
        <v>239418.74365821527</v>
      </c>
      <c r="E16" s="32">
        <v>162729.12721763118</v>
      </c>
      <c r="F16" s="32">
        <v>162729.12721763118</v>
      </c>
      <c r="G16" s="32">
        <v>148589.11103592435</v>
      </c>
      <c r="H16" s="32">
        <v>121423.15754552433</v>
      </c>
      <c r="I16" s="32">
        <v>7213061.8830322642</v>
      </c>
      <c r="J16" s="32">
        <v>7213061.8830322642</v>
      </c>
      <c r="K16" s="32">
        <v>3155871.9272262235</v>
      </c>
      <c r="L16" s="32">
        <v>1763773.9698564238</v>
      </c>
      <c r="M16" s="32">
        <v>2177668.9124924219</v>
      </c>
      <c r="N16" s="32">
        <v>2020962.4835987214</v>
      </c>
      <c r="O16" s="32">
        <v>0</v>
      </c>
      <c r="P16" s="32">
        <v>0</v>
      </c>
      <c r="Q16" s="32">
        <v>21475.704109585698</v>
      </c>
      <c r="R16" s="32">
        <v>1249.271780785697</v>
      </c>
      <c r="S16" s="32">
        <v>3757.8625753201004</v>
      </c>
      <c r="T16" s="32">
        <v>556.55636772010075</v>
      </c>
      <c r="U16" s="32">
        <v>0</v>
      </c>
      <c r="V16" s="32">
        <v>0</v>
      </c>
      <c r="W16" s="32">
        <v>0</v>
      </c>
      <c r="X16" s="32">
        <v>0</v>
      </c>
      <c r="Y16" s="32">
        <v>165238.77911341609</v>
      </c>
      <c r="Z16" s="32">
        <v>50113.64405361611</v>
      </c>
      <c r="AA16" s="32">
        <v>1308784.7054625903</v>
      </c>
      <c r="AB16" s="32">
        <v>611466.50342688721</v>
      </c>
      <c r="AC16" s="32">
        <v>0</v>
      </c>
      <c r="AD16" s="32">
        <v>0</v>
      </c>
      <c r="AE16" s="32">
        <v>754390.68022758444</v>
      </c>
      <c r="AF16" s="32">
        <v>532842.43223348097</v>
      </c>
      <c r="AG16" s="32">
        <v>0</v>
      </c>
      <c r="AH16" s="32">
        <v>0</v>
      </c>
      <c r="AI16" s="32">
        <v>248203.69809084592</v>
      </c>
      <c r="AJ16" s="32">
        <v>242652.22618884593</v>
      </c>
      <c r="AK16" s="32">
        <v>0</v>
      </c>
      <c r="AL16" s="32">
        <v>0</v>
      </c>
      <c r="AM16" s="34">
        <f t="shared" si="0"/>
        <v>15599191.134242022</v>
      </c>
      <c r="AN16" s="34">
        <f t="shared" si="1"/>
        <v>12960249.998960115</v>
      </c>
    </row>
    <row r="17" spans="1:40" ht="24.95" customHeight="1" x14ac:dyDescent="0.2">
      <c r="A17" s="20">
        <v>10</v>
      </c>
      <c r="B17" s="21" t="s">
        <v>38</v>
      </c>
      <c r="C17" s="32">
        <v>0</v>
      </c>
      <c r="D17" s="32">
        <v>0</v>
      </c>
      <c r="E17" s="32">
        <v>8496.51</v>
      </c>
      <c r="F17" s="32">
        <v>8496.51</v>
      </c>
      <c r="G17" s="32">
        <v>65114.5</v>
      </c>
      <c r="H17" s="32">
        <v>20146.050000000003</v>
      </c>
      <c r="I17" s="32">
        <v>8026480.4199999999</v>
      </c>
      <c r="J17" s="32">
        <v>8026480.4199999999</v>
      </c>
      <c r="K17" s="32">
        <v>2962603.5600000005</v>
      </c>
      <c r="L17" s="32">
        <v>1068406.9900000005</v>
      </c>
      <c r="M17" s="32">
        <v>1911404.16</v>
      </c>
      <c r="N17" s="32">
        <v>1786953.89</v>
      </c>
      <c r="O17" s="32">
        <v>0</v>
      </c>
      <c r="P17" s="32">
        <v>0</v>
      </c>
      <c r="Q17" s="32">
        <v>22982.189999999995</v>
      </c>
      <c r="R17" s="32">
        <v>6652.3899999999994</v>
      </c>
      <c r="S17" s="32">
        <v>7125.4800000000014</v>
      </c>
      <c r="T17" s="32">
        <v>2062.5300000000007</v>
      </c>
      <c r="U17" s="32">
        <v>0</v>
      </c>
      <c r="V17" s="32">
        <v>0</v>
      </c>
      <c r="W17" s="32">
        <v>0</v>
      </c>
      <c r="X17" s="32">
        <v>0</v>
      </c>
      <c r="Y17" s="32">
        <v>27920.399999999998</v>
      </c>
      <c r="Z17" s="32">
        <v>7585.5099999999993</v>
      </c>
      <c r="AA17" s="32">
        <v>60927.880000000012</v>
      </c>
      <c r="AB17" s="32">
        <v>12185.570000000014</v>
      </c>
      <c r="AC17" s="32">
        <v>0</v>
      </c>
      <c r="AD17" s="32">
        <v>0</v>
      </c>
      <c r="AE17" s="32">
        <v>32398.829999999994</v>
      </c>
      <c r="AF17" s="32">
        <v>32398.829999999994</v>
      </c>
      <c r="AG17" s="32">
        <v>0</v>
      </c>
      <c r="AH17" s="32">
        <v>0</v>
      </c>
      <c r="AI17" s="32">
        <v>1812.46</v>
      </c>
      <c r="AJ17" s="32">
        <v>1812.46</v>
      </c>
      <c r="AK17" s="32">
        <v>0</v>
      </c>
      <c r="AL17" s="32">
        <v>0</v>
      </c>
      <c r="AM17" s="34">
        <f t="shared" si="0"/>
        <v>13127266.390000002</v>
      </c>
      <c r="AN17" s="34">
        <f t="shared" si="1"/>
        <v>10973181.150000002</v>
      </c>
    </row>
    <row r="18" spans="1:40" ht="24.95" customHeight="1" x14ac:dyDescent="0.2">
      <c r="A18" s="20">
        <v>11</v>
      </c>
      <c r="B18" s="21" t="s">
        <v>39</v>
      </c>
      <c r="C18" s="32">
        <v>78047.444219036115</v>
      </c>
      <c r="D18" s="32">
        <v>33039.818916029581</v>
      </c>
      <c r="E18" s="32">
        <v>9457.3692490456051</v>
      </c>
      <c r="F18" s="32">
        <v>3720.0130339199227</v>
      </c>
      <c r="G18" s="32">
        <v>168946.42848946626</v>
      </c>
      <c r="H18" s="32">
        <v>95012.015974618989</v>
      </c>
      <c r="I18" s="32">
        <v>6020442.7771559339</v>
      </c>
      <c r="J18" s="32">
        <v>5688494.4711582214</v>
      </c>
      <c r="K18" s="32">
        <v>1451204.2437411812</v>
      </c>
      <c r="L18" s="32">
        <v>1262897.4421383501</v>
      </c>
      <c r="M18" s="32">
        <v>1931162.1619391958</v>
      </c>
      <c r="N18" s="32">
        <v>1927174.8528813638</v>
      </c>
      <c r="O18" s="32">
        <v>7425.8564383561643</v>
      </c>
      <c r="P18" s="32">
        <v>3313.0744109589041</v>
      </c>
      <c r="Q18" s="32">
        <v>34743.541315068491</v>
      </c>
      <c r="R18" s="32">
        <v>10310.986678946399</v>
      </c>
      <c r="S18" s="32">
        <v>9885.1916712328748</v>
      </c>
      <c r="T18" s="32">
        <v>2933.669850076798</v>
      </c>
      <c r="U18" s="32">
        <v>0</v>
      </c>
      <c r="V18" s="32">
        <v>0</v>
      </c>
      <c r="W18" s="32">
        <v>0</v>
      </c>
      <c r="X18" s="32">
        <v>0</v>
      </c>
      <c r="Y18" s="32">
        <v>10137.766046769953</v>
      </c>
      <c r="Z18" s="32">
        <v>8864.4395061956457</v>
      </c>
      <c r="AA18" s="32">
        <v>1523965.9228162228</v>
      </c>
      <c r="AB18" s="32">
        <v>894347.00960932986</v>
      </c>
      <c r="AC18" s="32">
        <v>187673.87263293049</v>
      </c>
      <c r="AD18" s="32">
        <v>96230.30134189903</v>
      </c>
      <c r="AE18" s="32">
        <v>11679.891695656566</v>
      </c>
      <c r="AF18" s="32">
        <v>4634.5650832628025</v>
      </c>
      <c r="AG18" s="32">
        <v>0</v>
      </c>
      <c r="AH18" s="32">
        <v>0</v>
      </c>
      <c r="AI18" s="32">
        <v>69612.153531731412</v>
      </c>
      <c r="AJ18" s="32">
        <v>26096.752122987346</v>
      </c>
      <c r="AK18" s="32">
        <v>0</v>
      </c>
      <c r="AL18" s="32">
        <v>0</v>
      </c>
      <c r="AM18" s="34">
        <f t="shared" si="0"/>
        <v>11514384.620941827</v>
      </c>
      <c r="AN18" s="34">
        <f t="shared" si="1"/>
        <v>10057069.412706163</v>
      </c>
    </row>
    <row r="19" spans="1:40" ht="24.95" customHeight="1" x14ac:dyDescent="0.2">
      <c r="A19" s="20">
        <v>12</v>
      </c>
      <c r="B19" s="21" t="s">
        <v>34</v>
      </c>
      <c r="C19" s="32">
        <v>389912.38505608187</v>
      </c>
      <c r="D19" s="32">
        <v>368387.5583029667</v>
      </c>
      <c r="E19" s="32">
        <v>716652.86175448203</v>
      </c>
      <c r="F19" s="32">
        <v>712128.2821229999</v>
      </c>
      <c r="G19" s="32">
        <v>110292.6362682927</v>
      </c>
      <c r="H19" s="32">
        <v>79299.914164304879</v>
      </c>
      <c r="I19" s="32">
        <v>3728080.2937615179</v>
      </c>
      <c r="J19" s="32">
        <v>2362346.2760159886</v>
      </c>
      <c r="K19" s="32">
        <v>1867379.5891931786</v>
      </c>
      <c r="L19" s="32">
        <v>1765905.9048501211</v>
      </c>
      <c r="M19" s="32">
        <v>2078002.5501188601</v>
      </c>
      <c r="N19" s="32">
        <v>2020332.6431067139</v>
      </c>
      <c r="O19" s="32">
        <v>0</v>
      </c>
      <c r="P19" s="32">
        <v>0</v>
      </c>
      <c r="Q19" s="32">
        <v>414703.24345304078</v>
      </c>
      <c r="R19" s="32">
        <v>4087.3000715144444</v>
      </c>
      <c r="S19" s="32">
        <v>95206.528742408176</v>
      </c>
      <c r="T19" s="32">
        <v>92.043952271182206</v>
      </c>
      <c r="U19" s="32">
        <v>0</v>
      </c>
      <c r="V19" s="32">
        <v>0</v>
      </c>
      <c r="W19" s="32">
        <v>0</v>
      </c>
      <c r="X19" s="32">
        <v>0</v>
      </c>
      <c r="Y19" s="32">
        <v>249934.04371675791</v>
      </c>
      <c r="Z19" s="32">
        <v>137293.86236732596</v>
      </c>
      <c r="AA19" s="32">
        <v>1361951.6996121407</v>
      </c>
      <c r="AB19" s="32">
        <v>496251.23046327638</v>
      </c>
      <c r="AC19" s="32">
        <v>275117.5092328852</v>
      </c>
      <c r="AD19" s="32">
        <v>202266.85233253968</v>
      </c>
      <c r="AE19" s="32">
        <v>8264.4248419063588</v>
      </c>
      <c r="AF19" s="32">
        <v>8264.4248419063588</v>
      </c>
      <c r="AG19" s="32">
        <v>0</v>
      </c>
      <c r="AH19" s="32">
        <v>0</v>
      </c>
      <c r="AI19" s="32">
        <v>134114.16697909444</v>
      </c>
      <c r="AJ19" s="32">
        <v>49439.832252499007</v>
      </c>
      <c r="AK19" s="32">
        <v>0</v>
      </c>
      <c r="AL19" s="32">
        <v>0</v>
      </c>
      <c r="AM19" s="34">
        <f t="shared" si="0"/>
        <v>11429611.932730647</v>
      </c>
      <c r="AN19" s="34">
        <f t="shared" si="1"/>
        <v>8206096.1248444282</v>
      </c>
    </row>
    <row r="20" spans="1:40" ht="24.95" customHeight="1" x14ac:dyDescent="0.2">
      <c r="A20" s="20">
        <v>13</v>
      </c>
      <c r="B20" s="21" t="s">
        <v>37</v>
      </c>
      <c r="C20" s="32">
        <v>58610.334250000007</v>
      </c>
      <c r="D20" s="32">
        <v>58610.334250000007</v>
      </c>
      <c r="E20" s="32">
        <v>17599.756124899999</v>
      </c>
      <c r="F20" s="32">
        <v>17599.756124899999</v>
      </c>
      <c r="G20" s="32">
        <v>235629.275708439</v>
      </c>
      <c r="H20" s="32">
        <v>94457.855708439442</v>
      </c>
      <c r="I20" s="32">
        <v>2699292.5263618361</v>
      </c>
      <c r="J20" s="32">
        <v>2699292.5263618361</v>
      </c>
      <c r="K20" s="32">
        <v>1262048.8807913377</v>
      </c>
      <c r="L20" s="32">
        <v>1262048.8807913377</v>
      </c>
      <c r="M20" s="32">
        <v>2182997.8364902255</v>
      </c>
      <c r="N20" s="32">
        <v>2151227.1364902253</v>
      </c>
      <c r="O20" s="32">
        <v>0</v>
      </c>
      <c r="P20" s="32">
        <v>0</v>
      </c>
      <c r="Q20" s="32">
        <v>492071.79</v>
      </c>
      <c r="R20" s="32">
        <v>0</v>
      </c>
      <c r="S20" s="32">
        <v>575754.39999999991</v>
      </c>
      <c r="T20" s="32">
        <v>0</v>
      </c>
      <c r="U20" s="32">
        <v>13389.93</v>
      </c>
      <c r="V20" s="32">
        <v>4731.630000000001</v>
      </c>
      <c r="W20" s="32">
        <v>0</v>
      </c>
      <c r="X20" s="32">
        <v>0</v>
      </c>
      <c r="Y20" s="32">
        <v>125854.5372416099</v>
      </c>
      <c r="Z20" s="32">
        <v>106813.81724160991</v>
      </c>
      <c r="AA20" s="32">
        <v>642489.91967425402</v>
      </c>
      <c r="AB20" s="32">
        <v>385424.74967425398</v>
      </c>
      <c r="AC20" s="32">
        <v>0</v>
      </c>
      <c r="AD20" s="32">
        <v>0</v>
      </c>
      <c r="AE20" s="32">
        <v>109301.51250816</v>
      </c>
      <c r="AF20" s="32">
        <v>109301.51250816</v>
      </c>
      <c r="AG20" s="32">
        <v>0</v>
      </c>
      <c r="AH20" s="32">
        <v>0</v>
      </c>
      <c r="AI20" s="32">
        <v>368051.24297287298</v>
      </c>
      <c r="AJ20" s="32">
        <v>281711.66297287343</v>
      </c>
      <c r="AK20" s="32">
        <v>0</v>
      </c>
      <c r="AL20" s="32">
        <v>0</v>
      </c>
      <c r="AM20" s="34">
        <f t="shared" si="0"/>
        <v>8783091.9421236347</v>
      </c>
      <c r="AN20" s="34">
        <f t="shared" si="1"/>
        <v>7171219.8621236365</v>
      </c>
    </row>
    <row r="21" spans="1:40" ht="24.95" customHeight="1" x14ac:dyDescent="0.2">
      <c r="A21" s="20">
        <v>14</v>
      </c>
      <c r="B21" s="21" t="s">
        <v>43</v>
      </c>
      <c r="C21" s="32">
        <v>20473.950428907719</v>
      </c>
      <c r="D21" s="32">
        <v>20473.950428907719</v>
      </c>
      <c r="E21" s="32">
        <v>3084.2795831200183</v>
      </c>
      <c r="F21" s="32">
        <v>3084.2795831200183</v>
      </c>
      <c r="G21" s="32">
        <v>154455.03873768236</v>
      </c>
      <c r="H21" s="32">
        <v>34342.925187358094</v>
      </c>
      <c r="I21" s="32">
        <v>2080855.3003490681</v>
      </c>
      <c r="J21" s="32">
        <v>2080855.3003490672</v>
      </c>
      <c r="K21" s="32">
        <v>317078.00964005536</v>
      </c>
      <c r="L21" s="32">
        <v>172498.77405547624</v>
      </c>
      <c r="M21" s="32">
        <v>535785.38135206641</v>
      </c>
      <c r="N21" s="32">
        <v>527283.69265980308</v>
      </c>
      <c r="O21" s="32">
        <v>0</v>
      </c>
      <c r="P21" s="32">
        <v>0</v>
      </c>
      <c r="Q21" s="32">
        <v>1348258.0176706682</v>
      </c>
      <c r="R21" s="32">
        <v>86143.936962490319</v>
      </c>
      <c r="S21" s="32">
        <v>634901.58139420755</v>
      </c>
      <c r="T21" s="32">
        <v>44157.86590809124</v>
      </c>
      <c r="U21" s="32">
        <v>0</v>
      </c>
      <c r="V21" s="32">
        <v>0</v>
      </c>
      <c r="W21" s="32">
        <v>0</v>
      </c>
      <c r="X21" s="32">
        <v>0</v>
      </c>
      <c r="Y21" s="32">
        <v>164796.24288081005</v>
      </c>
      <c r="Z21" s="32">
        <v>52531.095327537812</v>
      </c>
      <c r="AA21" s="32">
        <v>633071.45968358405</v>
      </c>
      <c r="AB21" s="32">
        <v>100310.3156144574</v>
      </c>
      <c r="AC21" s="32">
        <v>228.39945205479452</v>
      </c>
      <c r="AD21" s="32">
        <v>45.679890410959345</v>
      </c>
      <c r="AE21" s="32">
        <v>0</v>
      </c>
      <c r="AF21" s="32">
        <v>0</v>
      </c>
      <c r="AG21" s="32">
        <v>0</v>
      </c>
      <c r="AH21" s="32">
        <v>0</v>
      </c>
      <c r="AI21" s="32">
        <v>100022.96185412664</v>
      </c>
      <c r="AJ21" s="32">
        <v>62701.362354082463</v>
      </c>
      <c r="AK21" s="32">
        <v>0</v>
      </c>
      <c r="AL21" s="32">
        <v>0</v>
      </c>
      <c r="AM21" s="34">
        <f t="shared" si="0"/>
        <v>5993010.6230263514</v>
      </c>
      <c r="AN21" s="34">
        <f t="shared" si="1"/>
        <v>3184429.1783208032</v>
      </c>
    </row>
    <row r="22" spans="1:40" ht="24.95" customHeight="1" x14ac:dyDescent="0.2">
      <c r="A22" s="20">
        <v>15</v>
      </c>
      <c r="B22" s="30" t="s">
        <v>40</v>
      </c>
      <c r="C22" s="32">
        <v>7949.4838529999997</v>
      </c>
      <c r="D22" s="32">
        <v>7949.4838529999997</v>
      </c>
      <c r="E22" s="32">
        <v>0</v>
      </c>
      <c r="F22" s="32">
        <v>0</v>
      </c>
      <c r="G22" s="32">
        <v>13901.943344999632</v>
      </c>
      <c r="H22" s="32">
        <v>13901.943344999632</v>
      </c>
      <c r="I22" s="32">
        <v>0</v>
      </c>
      <c r="J22" s="32">
        <v>0</v>
      </c>
      <c r="K22" s="32">
        <v>2001538.8827380093</v>
      </c>
      <c r="L22" s="32">
        <v>1995695.9212364762</v>
      </c>
      <c r="M22" s="32">
        <v>1903646.5234603982</v>
      </c>
      <c r="N22" s="32">
        <v>1903646.5234603982</v>
      </c>
      <c r="O22" s="32">
        <v>0</v>
      </c>
      <c r="P22" s="32">
        <v>0</v>
      </c>
      <c r="Q22" s="32">
        <v>0</v>
      </c>
      <c r="R22" s="32">
        <v>0</v>
      </c>
      <c r="S22" s="32">
        <v>0</v>
      </c>
      <c r="T22" s="32">
        <v>0</v>
      </c>
      <c r="U22" s="32">
        <v>0</v>
      </c>
      <c r="V22" s="32">
        <v>0</v>
      </c>
      <c r="W22" s="32">
        <v>0</v>
      </c>
      <c r="X22" s="32">
        <v>0</v>
      </c>
      <c r="Y22" s="32">
        <v>0</v>
      </c>
      <c r="Z22" s="32">
        <v>0</v>
      </c>
      <c r="AA22" s="32">
        <v>738.19354299999998</v>
      </c>
      <c r="AB22" s="32">
        <v>738.19354299999998</v>
      </c>
      <c r="AC22" s="32">
        <v>0</v>
      </c>
      <c r="AD22" s="32">
        <v>0</v>
      </c>
      <c r="AE22" s="32">
        <v>0</v>
      </c>
      <c r="AF22" s="32">
        <v>0</v>
      </c>
      <c r="AG22" s="32">
        <v>873.48387000000002</v>
      </c>
      <c r="AH22" s="32">
        <v>873.48387000000002</v>
      </c>
      <c r="AI22" s="32">
        <v>0</v>
      </c>
      <c r="AJ22" s="32">
        <v>0</v>
      </c>
      <c r="AK22" s="32">
        <v>0</v>
      </c>
      <c r="AL22" s="32">
        <v>0</v>
      </c>
      <c r="AM22" s="34">
        <f t="shared" si="0"/>
        <v>3928648.5108094071</v>
      </c>
      <c r="AN22" s="34">
        <f t="shared" si="1"/>
        <v>3922805.5493078739</v>
      </c>
    </row>
    <row r="23" spans="1:40" ht="24.95" customHeight="1" x14ac:dyDescent="0.2">
      <c r="A23" s="20">
        <v>16</v>
      </c>
      <c r="B23" s="30" t="s">
        <v>42</v>
      </c>
      <c r="C23" s="32">
        <v>245.35</v>
      </c>
      <c r="D23" s="32">
        <v>167.768496</v>
      </c>
      <c r="E23" s="32">
        <v>0</v>
      </c>
      <c r="F23" s="32">
        <v>0</v>
      </c>
      <c r="G23" s="32">
        <v>10529.87</v>
      </c>
      <c r="H23" s="32">
        <v>3843.9500000000012</v>
      </c>
      <c r="I23" s="32">
        <v>0</v>
      </c>
      <c r="J23" s="32">
        <v>0</v>
      </c>
      <c r="K23" s="32">
        <v>687160.63999999955</v>
      </c>
      <c r="L23" s="32">
        <v>642143.81200000097</v>
      </c>
      <c r="M23" s="32">
        <v>1543911.2006941075</v>
      </c>
      <c r="N23" s="32">
        <v>1541202.8966941074</v>
      </c>
      <c r="O23" s="32">
        <v>0</v>
      </c>
      <c r="P23" s="32">
        <v>0</v>
      </c>
      <c r="Q23" s="32">
        <v>363855.47</v>
      </c>
      <c r="R23" s="32">
        <v>1.0451404959894717E-2</v>
      </c>
      <c r="S23" s="32">
        <v>298845.88999999996</v>
      </c>
      <c r="T23" s="32">
        <v>6.3493498601019382E-4</v>
      </c>
      <c r="U23" s="32">
        <v>0</v>
      </c>
      <c r="V23" s="32">
        <v>0</v>
      </c>
      <c r="W23" s="32">
        <v>0</v>
      </c>
      <c r="X23" s="32">
        <v>0</v>
      </c>
      <c r="Y23" s="32">
        <v>40.97</v>
      </c>
      <c r="Z23" s="32">
        <v>8.192064197530863</v>
      </c>
      <c r="AA23" s="32">
        <v>92095.93</v>
      </c>
      <c r="AB23" s="32">
        <v>36075.218655189703</v>
      </c>
      <c r="AC23" s="32">
        <v>50562.8</v>
      </c>
      <c r="AD23" s="32">
        <v>4456.72446712692</v>
      </c>
      <c r="AE23" s="32">
        <v>0</v>
      </c>
      <c r="AF23" s="32">
        <v>0</v>
      </c>
      <c r="AG23" s="32">
        <v>0</v>
      </c>
      <c r="AH23" s="32">
        <v>0</v>
      </c>
      <c r="AI23" s="32">
        <v>43997.149999999994</v>
      </c>
      <c r="AJ23" s="32">
        <v>28989.460499101366</v>
      </c>
      <c r="AK23" s="32">
        <v>0</v>
      </c>
      <c r="AL23" s="32">
        <v>0</v>
      </c>
      <c r="AM23" s="34">
        <f t="shared" si="0"/>
        <v>3091245.2706941068</v>
      </c>
      <c r="AN23" s="34">
        <f t="shared" si="1"/>
        <v>2256888.033962064</v>
      </c>
    </row>
    <row r="24" spans="1:40" ht="24.95" customHeight="1" x14ac:dyDescent="0.2">
      <c r="A24" s="20">
        <v>17</v>
      </c>
      <c r="B24" s="30" t="s">
        <v>41</v>
      </c>
      <c r="C24" s="32">
        <v>0</v>
      </c>
      <c r="D24" s="32">
        <v>0</v>
      </c>
      <c r="E24" s="32">
        <v>3249.7949910122716</v>
      </c>
      <c r="F24" s="32">
        <v>3249.7949910122716</v>
      </c>
      <c r="G24" s="32">
        <v>390.94185051070542</v>
      </c>
      <c r="H24" s="32">
        <v>390.94185051070542</v>
      </c>
      <c r="I24" s="32">
        <v>0</v>
      </c>
      <c r="J24" s="32">
        <v>0</v>
      </c>
      <c r="K24" s="32">
        <v>842764.73449992877</v>
      </c>
      <c r="L24" s="32">
        <v>842764.73449992877</v>
      </c>
      <c r="M24" s="32">
        <v>1748094.4583946106</v>
      </c>
      <c r="N24" s="32">
        <v>1747889.178120638</v>
      </c>
      <c r="O24" s="32">
        <v>0</v>
      </c>
      <c r="P24" s="32">
        <v>0</v>
      </c>
      <c r="Q24" s="32">
        <v>0</v>
      </c>
      <c r="R24" s="32">
        <v>0</v>
      </c>
      <c r="S24" s="32">
        <v>0</v>
      </c>
      <c r="T24" s="32">
        <v>0</v>
      </c>
      <c r="U24" s="32">
        <v>0</v>
      </c>
      <c r="V24" s="32">
        <v>0</v>
      </c>
      <c r="W24" s="32">
        <v>0</v>
      </c>
      <c r="X24" s="32">
        <v>0</v>
      </c>
      <c r="Y24" s="32">
        <v>0</v>
      </c>
      <c r="Z24" s="32">
        <v>0</v>
      </c>
      <c r="AA24" s="32">
        <v>1577.827397260274</v>
      </c>
      <c r="AB24" s="32">
        <v>1120.9553972602739</v>
      </c>
      <c r="AC24" s="32">
        <v>0</v>
      </c>
      <c r="AD24" s="32">
        <v>0</v>
      </c>
      <c r="AE24" s="32">
        <v>275524.68601573916</v>
      </c>
      <c r="AF24" s="32">
        <v>275524.68601573916</v>
      </c>
      <c r="AG24" s="32">
        <v>0</v>
      </c>
      <c r="AH24" s="32">
        <v>0</v>
      </c>
      <c r="AI24" s="32">
        <v>13709.255890410957</v>
      </c>
      <c r="AJ24" s="32">
        <v>6578.3802794520552</v>
      </c>
      <c r="AK24" s="32">
        <v>0</v>
      </c>
      <c r="AL24" s="32">
        <v>0</v>
      </c>
      <c r="AM24" s="34">
        <f t="shared" si="0"/>
        <v>2885311.6990394727</v>
      </c>
      <c r="AN24" s="34">
        <f t="shared" si="1"/>
        <v>2877518.6711545414</v>
      </c>
    </row>
    <row r="25" spans="1:40" ht="15" x14ac:dyDescent="0.2">
      <c r="A25" s="13"/>
      <c r="B25" s="6" t="s">
        <v>22</v>
      </c>
      <c r="C25" s="35">
        <f t="shared" ref="C25:AN25" si="2">SUM(C8:C24)</f>
        <v>36246569.478565358</v>
      </c>
      <c r="D25" s="35">
        <f t="shared" si="2"/>
        <v>31939203.485757194</v>
      </c>
      <c r="E25" s="35">
        <f t="shared" si="2"/>
        <v>7402882.4147459362</v>
      </c>
      <c r="F25" s="35">
        <f t="shared" si="2"/>
        <v>7377004.0892581027</v>
      </c>
      <c r="G25" s="35">
        <f t="shared" si="2"/>
        <v>5183979.2216879921</v>
      </c>
      <c r="H25" s="35">
        <f t="shared" si="2"/>
        <v>4430805.5538504412</v>
      </c>
      <c r="I25" s="35">
        <f t="shared" si="2"/>
        <v>200133807.99250129</v>
      </c>
      <c r="J25" s="35">
        <f t="shared" si="2"/>
        <v>195548571.51703304</v>
      </c>
      <c r="K25" s="35">
        <f t="shared" si="2"/>
        <v>76238198.718276322</v>
      </c>
      <c r="L25" s="35">
        <f t="shared" si="2"/>
        <v>58187528.337573573</v>
      </c>
      <c r="M25" s="35">
        <f t="shared" si="2"/>
        <v>39809171.446276352</v>
      </c>
      <c r="N25" s="35">
        <f t="shared" si="2"/>
        <v>35872307.698682226</v>
      </c>
      <c r="O25" s="35">
        <f t="shared" si="2"/>
        <v>306867.9986481418</v>
      </c>
      <c r="P25" s="35">
        <f t="shared" si="2"/>
        <v>267079.23194778303</v>
      </c>
      <c r="Q25" s="35">
        <f t="shared" si="2"/>
        <v>5768068.3750932533</v>
      </c>
      <c r="R25" s="35">
        <f t="shared" si="2"/>
        <v>299263.26033830637</v>
      </c>
      <c r="S25" s="35">
        <f t="shared" si="2"/>
        <v>4844204.514383168</v>
      </c>
      <c r="T25" s="35">
        <f t="shared" si="2"/>
        <v>892391.59458092554</v>
      </c>
      <c r="U25" s="35">
        <f t="shared" si="2"/>
        <v>391250.94221224985</v>
      </c>
      <c r="V25" s="35">
        <f t="shared" si="2"/>
        <v>216412.34573904338</v>
      </c>
      <c r="W25" s="35">
        <f t="shared" si="2"/>
        <v>36283</v>
      </c>
      <c r="X25" s="35">
        <f t="shared" si="2"/>
        <v>18410.756846546617</v>
      </c>
      <c r="Y25" s="35">
        <f t="shared" si="2"/>
        <v>7952576.5680928677</v>
      </c>
      <c r="Z25" s="35">
        <f t="shared" si="2"/>
        <v>5454873.1052360339</v>
      </c>
      <c r="AA25" s="35">
        <f t="shared" si="2"/>
        <v>75269985.470699951</v>
      </c>
      <c r="AB25" s="35">
        <f t="shared" si="2"/>
        <v>28202378.112602681</v>
      </c>
      <c r="AC25" s="35">
        <f t="shared" si="2"/>
        <v>2369524.0773359183</v>
      </c>
      <c r="AD25" s="35">
        <f t="shared" si="2"/>
        <v>722775.83434145013</v>
      </c>
      <c r="AE25" s="35">
        <f t="shared" si="2"/>
        <v>7128281.3597539421</v>
      </c>
      <c r="AF25" s="35">
        <f t="shared" si="2"/>
        <v>3011212.7466397909</v>
      </c>
      <c r="AG25" s="35">
        <f t="shared" si="2"/>
        <v>484826.20218021324</v>
      </c>
      <c r="AH25" s="35">
        <f t="shared" si="2"/>
        <v>484826.20218021324</v>
      </c>
      <c r="AI25" s="35">
        <f t="shared" si="2"/>
        <v>24208307.087937728</v>
      </c>
      <c r="AJ25" s="35">
        <f t="shared" si="2"/>
        <v>10952545.739904173</v>
      </c>
      <c r="AK25" s="35">
        <f t="shared" si="2"/>
        <v>0</v>
      </c>
      <c r="AL25" s="35">
        <f t="shared" si="2"/>
        <v>0</v>
      </c>
      <c r="AM25" s="35">
        <f t="shared" si="2"/>
        <v>493774784.8683908</v>
      </c>
      <c r="AN25" s="35">
        <f t="shared" si="2"/>
        <v>383877589.61251152</v>
      </c>
    </row>
    <row r="26" spans="1:40" ht="15" x14ac:dyDescent="0.2">
      <c r="A26" s="45"/>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x14ac:dyDescent="0.2">
      <c r="AM27" s="51"/>
      <c r="AN27" s="51"/>
    </row>
    <row r="28" spans="1:40" s="74" customFormat="1" ht="15" x14ac:dyDescent="0.2">
      <c r="B28" s="75" t="s">
        <v>52</v>
      </c>
      <c r="AM28" s="76"/>
      <c r="AN28" s="76"/>
    </row>
    <row r="29" spans="1:40" s="74" customFormat="1" ht="12.75" customHeight="1" x14ac:dyDescent="0.2">
      <c r="B29" s="116" t="s">
        <v>60</v>
      </c>
      <c r="C29" s="116"/>
      <c r="D29" s="116"/>
      <c r="E29" s="116"/>
      <c r="F29" s="116"/>
      <c r="G29" s="116"/>
      <c r="H29" s="116"/>
      <c r="I29" s="116"/>
      <c r="J29" s="116"/>
      <c r="K29" s="116"/>
      <c r="L29" s="116"/>
      <c r="M29" s="116"/>
      <c r="N29" s="116"/>
      <c r="AM29" s="76"/>
      <c r="AN29" s="76"/>
    </row>
    <row r="30" spans="1:40" s="74" customFormat="1" ht="15" x14ac:dyDescent="0.2">
      <c r="B30" s="116"/>
      <c r="C30" s="116"/>
      <c r="D30" s="116"/>
      <c r="E30" s="116"/>
      <c r="F30" s="116"/>
      <c r="G30" s="116"/>
      <c r="H30" s="116"/>
      <c r="I30" s="116"/>
      <c r="J30" s="116"/>
      <c r="K30" s="116"/>
      <c r="L30" s="116"/>
      <c r="M30" s="116"/>
      <c r="N30" s="116"/>
      <c r="AM30" s="76"/>
      <c r="AN30" s="76"/>
    </row>
    <row r="31" spans="1:40" s="74" customFormat="1" ht="15" x14ac:dyDescent="0.25">
      <c r="B31" s="81" t="s">
        <v>61</v>
      </c>
    </row>
    <row r="32" spans="1:40" s="74" customFormat="1" ht="15" x14ac:dyDescent="0.25">
      <c r="B32" s="81" t="s">
        <v>62</v>
      </c>
      <c r="AM32" s="76"/>
      <c r="AN32" s="76"/>
    </row>
    <row r="34" spans="39:40" x14ac:dyDescent="0.2">
      <c r="AM34" s="16"/>
      <c r="AN34" s="16"/>
    </row>
  </sheetData>
  <sortState ref="B7:AN22">
    <sortCondition descending="1" ref="AM6:AM22"/>
  </sortState>
  <mergeCells count="22">
    <mergeCell ref="A6:A7"/>
    <mergeCell ref="B6:B7"/>
    <mergeCell ref="C6:D6"/>
    <mergeCell ref="E6:F6"/>
    <mergeCell ref="AM6:AN6"/>
    <mergeCell ref="W6:X6"/>
    <mergeCell ref="Y6:Z6"/>
    <mergeCell ref="AA6:AB6"/>
    <mergeCell ref="AC6:AD6"/>
    <mergeCell ref="AK6:AL6"/>
    <mergeCell ref="AG6:AH6"/>
    <mergeCell ref="AI6:AJ6"/>
    <mergeCell ref="AE6:AF6"/>
    <mergeCell ref="U6:V6"/>
    <mergeCell ref="K6:L6"/>
    <mergeCell ref="M6:N6"/>
    <mergeCell ref="B29:N30"/>
    <mergeCell ref="G6:H6"/>
    <mergeCell ref="I6:J6"/>
    <mergeCell ref="S6:T6"/>
    <mergeCell ref="O6:P6"/>
    <mergeCell ref="Q6:R6"/>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5"/>
  <sheetViews>
    <sheetView zoomScale="85" zoomScaleNormal="85" workbookViewId="0">
      <pane xSplit="2" ySplit="9" topLeftCell="EM23" activePane="bottomRight" state="frozen"/>
      <selection pane="topRight" activeCell="C1" sqref="C1"/>
      <selection pane="bottomLeft" activeCell="A6" sqref="A6"/>
      <selection pane="bottomRight" activeCell="EX27" sqref="EX27"/>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9" width="12.7109375" style="12" customWidth="1" outlineLevel="1"/>
    <col min="10" max="10" width="12.7109375" style="12" customWidth="1"/>
    <col min="11" max="13" width="12.7109375" style="12" customWidth="1" outlineLevel="1"/>
    <col min="14" max="14" width="15.140625" style="12" customWidth="1"/>
    <col min="15" max="17" width="12.7109375" style="12" customWidth="1" outlineLevel="1"/>
    <col min="18" max="18" width="12.7109375" style="12" customWidth="1"/>
    <col min="19" max="21" width="12.7109375" style="12" customWidth="1" outlineLevel="1"/>
    <col min="22" max="22" width="15.140625" style="12" customWidth="1"/>
    <col min="23" max="25" width="12.7109375" style="12" customWidth="1" outlineLevel="1"/>
    <col min="26" max="26" width="12.7109375" style="12" customWidth="1"/>
    <col min="27" max="29" width="12.7109375" style="12" customWidth="1" outlineLevel="1"/>
    <col min="30" max="30" width="15.140625" style="12" customWidth="1"/>
    <col min="31" max="33" width="12.7109375" style="12" customWidth="1" outlineLevel="1"/>
    <col min="34" max="34" width="12.7109375" style="12" customWidth="1"/>
    <col min="35" max="37" width="12.7109375" style="12" customWidth="1" outlineLevel="1"/>
    <col min="38" max="38" width="15.140625" style="12" customWidth="1"/>
    <col min="39" max="41" width="12.7109375" style="12" customWidth="1" outlineLevel="1"/>
    <col min="42" max="42" width="12.7109375" style="12" customWidth="1"/>
    <col min="43" max="45" width="12.7109375" style="12" customWidth="1" outlineLevel="1"/>
    <col min="46" max="46" width="15.140625" style="12" customWidth="1"/>
    <col min="47" max="49" width="12.7109375" style="12" customWidth="1" outlineLevel="1"/>
    <col min="50" max="50" width="12.7109375" style="12" customWidth="1"/>
    <col min="51" max="53" width="12.7109375" style="12" customWidth="1" outlineLevel="1"/>
    <col min="54" max="54" width="15.140625" style="12" customWidth="1"/>
    <col min="55" max="57" width="12.7109375" style="12" customWidth="1" outlineLevel="1"/>
    <col min="58" max="58" width="12.7109375" style="12" customWidth="1"/>
    <col min="59" max="61" width="12.7109375" style="12" customWidth="1" outlineLevel="1"/>
    <col min="62" max="62" width="15.140625" style="12" customWidth="1"/>
    <col min="63" max="65" width="12.7109375" style="12" customWidth="1" outlineLevel="1"/>
    <col min="66" max="66" width="12.7109375" style="12" customWidth="1"/>
    <col min="67" max="69" width="12.7109375" style="12" customWidth="1" outlineLevel="1"/>
    <col min="70" max="70" width="15.140625" style="12" customWidth="1"/>
    <col min="71" max="73" width="12.7109375" style="12" customWidth="1" outlineLevel="1"/>
    <col min="74" max="74" width="12.7109375" style="12" customWidth="1"/>
    <col min="75" max="77" width="12.7109375" style="12" customWidth="1" outlineLevel="1"/>
    <col min="78" max="78" width="15.140625" style="12" customWidth="1"/>
    <col min="79" max="81" width="12.7109375" style="12" customWidth="1" outlineLevel="1"/>
    <col min="82" max="82" width="12.7109375" style="12" customWidth="1"/>
    <col min="83" max="85" width="12.7109375" style="12" customWidth="1" outlineLevel="1"/>
    <col min="86" max="86" width="15.140625" style="12" customWidth="1"/>
    <col min="87" max="89" width="12.7109375" style="12" customWidth="1" outlineLevel="1"/>
    <col min="90" max="90" width="12.7109375" style="12" customWidth="1"/>
    <col min="91" max="93" width="12.7109375" style="12" customWidth="1" outlineLevel="1"/>
    <col min="94" max="94" width="15.140625" style="12" customWidth="1"/>
    <col min="95" max="97" width="12.7109375" style="12" customWidth="1" outlineLevel="1"/>
    <col min="98" max="98" width="12.7109375" style="12" customWidth="1"/>
    <col min="99" max="101" width="12.7109375" style="12" customWidth="1" outlineLevel="1"/>
    <col min="102" max="102" width="15.140625" style="12" customWidth="1"/>
    <col min="103" max="105" width="12.7109375" style="12" customWidth="1" outlineLevel="1"/>
    <col min="106" max="106" width="12.7109375" style="12" customWidth="1"/>
    <col min="107" max="109" width="12.7109375" style="12" customWidth="1" outlineLevel="1"/>
    <col min="110" max="110" width="15.140625" style="12" customWidth="1"/>
    <col min="111" max="113" width="12.7109375" style="12" customWidth="1" outlineLevel="1"/>
    <col min="114" max="114" width="12.7109375" style="12" customWidth="1"/>
    <col min="115" max="117" width="12.7109375" style="12" customWidth="1" outlineLevel="1"/>
    <col min="118" max="118" width="15.140625" style="12" customWidth="1"/>
    <col min="119" max="121" width="12.7109375" style="12" customWidth="1" outlineLevel="1"/>
    <col min="122" max="122" width="12.7109375" style="12" customWidth="1"/>
    <col min="123" max="125" width="12.7109375" style="12" customWidth="1" outlineLevel="1"/>
    <col min="126" max="126" width="15.140625" style="12" customWidth="1"/>
    <col min="127" max="129" width="12.7109375" style="12" customWidth="1" outlineLevel="1"/>
    <col min="130" max="130" width="12.7109375" style="12" customWidth="1"/>
    <col min="131" max="133" width="12.7109375" style="12" customWidth="1" outlineLevel="1"/>
    <col min="134" max="134" width="15.140625" style="12" customWidth="1"/>
    <col min="135" max="137" width="12.7109375" style="12" customWidth="1" outlineLevel="1"/>
    <col min="138" max="138" width="12.7109375" style="12" customWidth="1"/>
    <col min="139" max="141" width="12.7109375" style="12" customWidth="1" outlineLevel="1"/>
    <col min="142" max="142" width="15.140625" style="12" customWidth="1"/>
    <col min="143" max="145" width="12.7109375" style="12" customWidth="1" outlineLevel="1"/>
    <col min="146" max="146" width="12.7109375" style="12" customWidth="1"/>
    <col min="147" max="149" width="12.7109375" style="12" customWidth="1" outlineLevel="1"/>
    <col min="150" max="150" width="15.140625" style="12" customWidth="1"/>
    <col min="151" max="153" width="12.7109375" style="12" customWidth="1" outlineLevel="1"/>
    <col min="154" max="154" width="12.7109375" style="12" customWidth="1"/>
    <col min="155" max="16384" width="9.140625" style="12"/>
  </cols>
  <sheetData>
    <row r="1" spans="1:154" s="74" customFormat="1" ht="20.25" customHeight="1" x14ac:dyDescent="0.2">
      <c r="A1" s="71" t="s">
        <v>63</v>
      </c>
      <c r="B1" s="75"/>
      <c r="C1" s="75"/>
      <c r="D1" s="75"/>
      <c r="E1" s="75"/>
      <c r="F1" s="75"/>
      <c r="G1" s="75"/>
      <c r="H1" s="75"/>
      <c r="I1" s="75"/>
      <c r="J1" s="75"/>
      <c r="K1" s="75"/>
      <c r="L1" s="82"/>
    </row>
    <row r="2" spans="1:154" s="74" customFormat="1" ht="20.25" customHeight="1" x14ac:dyDescent="0.2">
      <c r="A2" s="71" t="s">
        <v>48</v>
      </c>
      <c r="B2" s="75"/>
      <c r="C2" s="75"/>
      <c r="D2" s="75"/>
      <c r="E2" s="75"/>
      <c r="F2" s="75"/>
      <c r="G2" s="75"/>
      <c r="H2" s="75"/>
      <c r="I2" s="75"/>
      <c r="J2" s="75"/>
      <c r="K2" s="75"/>
      <c r="L2" s="82"/>
    </row>
    <row r="3" spans="1:154" s="74" customFormat="1" ht="20.25" customHeight="1" x14ac:dyDescent="0.2">
      <c r="A3" s="71"/>
      <c r="B3" s="75"/>
      <c r="C3" s="75"/>
      <c r="D3" s="75"/>
      <c r="E3" s="75"/>
      <c r="F3" s="75"/>
      <c r="G3" s="75"/>
      <c r="H3" s="75"/>
      <c r="I3" s="75"/>
      <c r="J3" s="75"/>
      <c r="K3" s="75"/>
      <c r="L3" s="82"/>
    </row>
    <row r="4" spans="1:154" s="74" customFormat="1" ht="15" x14ac:dyDescent="0.2">
      <c r="A4" s="61" t="s">
        <v>2</v>
      </c>
      <c r="B4" s="75"/>
      <c r="C4" s="75"/>
      <c r="D4" s="75"/>
      <c r="E4" s="75"/>
      <c r="F4" s="75"/>
      <c r="G4" s="75"/>
      <c r="H4" s="75"/>
      <c r="I4" s="75"/>
      <c r="J4" s="75"/>
      <c r="K4" s="75"/>
      <c r="L4" s="82"/>
    </row>
    <row r="5" spans="1:154" s="74" customFormat="1" ht="9" customHeight="1" x14ac:dyDescent="0.2">
      <c r="A5" s="61"/>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8"/>
      <c r="AN5" s="78"/>
    </row>
    <row r="6" spans="1:154" s="74" customFormat="1" ht="9" customHeight="1" x14ac:dyDescent="0.2">
      <c r="A6" s="63"/>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8"/>
      <c r="AN6" s="78"/>
    </row>
    <row r="7" spans="1:154" s="61" customFormat="1" ht="64.5" customHeight="1" x14ac:dyDescent="0.2">
      <c r="A7" s="111" t="s">
        <v>0</v>
      </c>
      <c r="B7" s="111" t="s">
        <v>3</v>
      </c>
      <c r="C7" s="108" t="s">
        <v>4</v>
      </c>
      <c r="D7" s="109"/>
      <c r="E7" s="109"/>
      <c r="F7" s="109"/>
      <c r="G7" s="109"/>
      <c r="H7" s="109"/>
      <c r="I7" s="109"/>
      <c r="J7" s="110"/>
      <c r="K7" s="108" t="s">
        <v>5</v>
      </c>
      <c r="L7" s="109"/>
      <c r="M7" s="109"/>
      <c r="N7" s="109"/>
      <c r="O7" s="109"/>
      <c r="P7" s="109"/>
      <c r="Q7" s="109"/>
      <c r="R7" s="110"/>
      <c r="S7" s="108" t="s">
        <v>6</v>
      </c>
      <c r="T7" s="109"/>
      <c r="U7" s="109"/>
      <c r="V7" s="109"/>
      <c r="W7" s="109"/>
      <c r="X7" s="109"/>
      <c r="Y7" s="109"/>
      <c r="Z7" s="110"/>
      <c r="AA7" s="108" t="s">
        <v>7</v>
      </c>
      <c r="AB7" s="109"/>
      <c r="AC7" s="109"/>
      <c r="AD7" s="109"/>
      <c r="AE7" s="109"/>
      <c r="AF7" s="109"/>
      <c r="AG7" s="109"/>
      <c r="AH7" s="110"/>
      <c r="AI7" s="108" t="s">
        <v>8</v>
      </c>
      <c r="AJ7" s="109"/>
      <c r="AK7" s="109"/>
      <c r="AL7" s="109"/>
      <c r="AM7" s="109"/>
      <c r="AN7" s="109"/>
      <c r="AO7" s="109"/>
      <c r="AP7" s="110"/>
      <c r="AQ7" s="108" t="s">
        <v>9</v>
      </c>
      <c r="AR7" s="109"/>
      <c r="AS7" s="109"/>
      <c r="AT7" s="109"/>
      <c r="AU7" s="109"/>
      <c r="AV7" s="109"/>
      <c r="AW7" s="109"/>
      <c r="AX7" s="110"/>
      <c r="AY7" s="108" t="s">
        <v>10</v>
      </c>
      <c r="AZ7" s="109"/>
      <c r="BA7" s="109"/>
      <c r="BB7" s="109"/>
      <c r="BC7" s="109"/>
      <c r="BD7" s="109"/>
      <c r="BE7" s="109"/>
      <c r="BF7" s="110"/>
      <c r="BG7" s="108" t="s">
        <v>11</v>
      </c>
      <c r="BH7" s="109"/>
      <c r="BI7" s="109"/>
      <c r="BJ7" s="109"/>
      <c r="BK7" s="109"/>
      <c r="BL7" s="109"/>
      <c r="BM7" s="109"/>
      <c r="BN7" s="110"/>
      <c r="BO7" s="108" t="s">
        <v>12</v>
      </c>
      <c r="BP7" s="109"/>
      <c r="BQ7" s="109"/>
      <c r="BR7" s="109"/>
      <c r="BS7" s="109"/>
      <c r="BT7" s="109"/>
      <c r="BU7" s="109"/>
      <c r="BV7" s="110"/>
      <c r="BW7" s="108" t="s">
        <v>13</v>
      </c>
      <c r="BX7" s="109"/>
      <c r="BY7" s="109"/>
      <c r="BZ7" s="109"/>
      <c r="CA7" s="109"/>
      <c r="CB7" s="109"/>
      <c r="CC7" s="109"/>
      <c r="CD7" s="110"/>
      <c r="CE7" s="108" t="s">
        <v>14</v>
      </c>
      <c r="CF7" s="109"/>
      <c r="CG7" s="109"/>
      <c r="CH7" s="109"/>
      <c r="CI7" s="109"/>
      <c r="CJ7" s="109"/>
      <c r="CK7" s="109"/>
      <c r="CL7" s="110"/>
      <c r="CM7" s="108" t="s">
        <v>15</v>
      </c>
      <c r="CN7" s="109"/>
      <c r="CO7" s="109"/>
      <c r="CP7" s="109"/>
      <c r="CQ7" s="109"/>
      <c r="CR7" s="109"/>
      <c r="CS7" s="109"/>
      <c r="CT7" s="110"/>
      <c r="CU7" s="108" t="s">
        <v>16</v>
      </c>
      <c r="CV7" s="109"/>
      <c r="CW7" s="109"/>
      <c r="CX7" s="109"/>
      <c r="CY7" s="109"/>
      <c r="CZ7" s="109"/>
      <c r="DA7" s="109"/>
      <c r="DB7" s="110"/>
      <c r="DC7" s="108" t="s">
        <v>17</v>
      </c>
      <c r="DD7" s="109"/>
      <c r="DE7" s="109"/>
      <c r="DF7" s="109"/>
      <c r="DG7" s="109"/>
      <c r="DH7" s="109"/>
      <c r="DI7" s="109"/>
      <c r="DJ7" s="110"/>
      <c r="DK7" s="108" t="s">
        <v>18</v>
      </c>
      <c r="DL7" s="109"/>
      <c r="DM7" s="109"/>
      <c r="DN7" s="109"/>
      <c r="DO7" s="109"/>
      <c r="DP7" s="109"/>
      <c r="DQ7" s="109"/>
      <c r="DR7" s="110"/>
      <c r="DS7" s="108" t="s">
        <v>19</v>
      </c>
      <c r="DT7" s="109"/>
      <c r="DU7" s="109"/>
      <c r="DV7" s="109"/>
      <c r="DW7" s="109"/>
      <c r="DX7" s="109"/>
      <c r="DY7" s="109"/>
      <c r="DZ7" s="110"/>
      <c r="EA7" s="108" t="s">
        <v>20</v>
      </c>
      <c r="EB7" s="109"/>
      <c r="EC7" s="109"/>
      <c r="ED7" s="109"/>
      <c r="EE7" s="109"/>
      <c r="EF7" s="109"/>
      <c r="EG7" s="109"/>
      <c r="EH7" s="110"/>
      <c r="EI7" s="108" t="s">
        <v>21</v>
      </c>
      <c r="EJ7" s="109"/>
      <c r="EK7" s="109"/>
      <c r="EL7" s="109"/>
      <c r="EM7" s="109"/>
      <c r="EN7" s="109"/>
      <c r="EO7" s="109"/>
      <c r="EP7" s="110"/>
      <c r="EQ7" s="108" t="s">
        <v>22</v>
      </c>
      <c r="ER7" s="109"/>
      <c r="ES7" s="109"/>
      <c r="ET7" s="109"/>
      <c r="EU7" s="109"/>
      <c r="EV7" s="109"/>
      <c r="EW7" s="109"/>
      <c r="EX7" s="110"/>
    </row>
    <row r="8" spans="1:154" s="61" customFormat="1" ht="42" customHeight="1" x14ac:dyDescent="0.2">
      <c r="A8" s="112"/>
      <c r="B8" s="112"/>
      <c r="C8" s="105" t="s">
        <v>64</v>
      </c>
      <c r="D8" s="106"/>
      <c r="E8" s="106"/>
      <c r="F8" s="107"/>
      <c r="G8" s="105" t="s">
        <v>65</v>
      </c>
      <c r="H8" s="106"/>
      <c r="I8" s="106"/>
      <c r="J8" s="107"/>
      <c r="K8" s="105" t="s">
        <v>64</v>
      </c>
      <c r="L8" s="106"/>
      <c r="M8" s="106"/>
      <c r="N8" s="107"/>
      <c r="O8" s="105" t="s">
        <v>65</v>
      </c>
      <c r="P8" s="106"/>
      <c r="Q8" s="106"/>
      <c r="R8" s="107"/>
      <c r="S8" s="105" t="s">
        <v>64</v>
      </c>
      <c r="T8" s="106"/>
      <c r="U8" s="106"/>
      <c r="V8" s="107"/>
      <c r="W8" s="105" t="s">
        <v>65</v>
      </c>
      <c r="X8" s="106"/>
      <c r="Y8" s="106"/>
      <c r="Z8" s="107"/>
      <c r="AA8" s="105" t="s">
        <v>64</v>
      </c>
      <c r="AB8" s="106"/>
      <c r="AC8" s="106"/>
      <c r="AD8" s="107"/>
      <c r="AE8" s="105" t="s">
        <v>65</v>
      </c>
      <c r="AF8" s="106"/>
      <c r="AG8" s="106"/>
      <c r="AH8" s="107"/>
      <c r="AI8" s="105" t="s">
        <v>64</v>
      </c>
      <c r="AJ8" s="106"/>
      <c r="AK8" s="106"/>
      <c r="AL8" s="107"/>
      <c r="AM8" s="105" t="s">
        <v>65</v>
      </c>
      <c r="AN8" s="106"/>
      <c r="AO8" s="106"/>
      <c r="AP8" s="107"/>
      <c r="AQ8" s="105" t="s">
        <v>64</v>
      </c>
      <c r="AR8" s="106"/>
      <c r="AS8" s="106"/>
      <c r="AT8" s="107"/>
      <c r="AU8" s="105" t="s">
        <v>65</v>
      </c>
      <c r="AV8" s="106"/>
      <c r="AW8" s="106"/>
      <c r="AX8" s="107"/>
      <c r="AY8" s="105" t="s">
        <v>64</v>
      </c>
      <c r="AZ8" s="106"/>
      <c r="BA8" s="106"/>
      <c r="BB8" s="107"/>
      <c r="BC8" s="105" t="s">
        <v>65</v>
      </c>
      <c r="BD8" s="106"/>
      <c r="BE8" s="106"/>
      <c r="BF8" s="107"/>
      <c r="BG8" s="105" t="s">
        <v>64</v>
      </c>
      <c r="BH8" s="106"/>
      <c r="BI8" s="106"/>
      <c r="BJ8" s="107"/>
      <c r="BK8" s="105" t="s">
        <v>65</v>
      </c>
      <c r="BL8" s="106"/>
      <c r="BM8" s="106"/>
      <c r="BN8" s="107"/>
      <c r="BO8" s="105" t="s">
        <v>64</v>
      </c>
      <c r="BP8" s="106"/>
      <c r="BQ8" s="106"/>
      <c r="BR8" s="107"/>
      <c r="BS8" s="105" t="s">
        <v>65</v>
      </c>
      <c r="BT8" s="106"/>
      <c r="BU8" s="106"/>
      <c r="BV8" s="107"/>
      <c r="BW8" s="105" t="s">
        <v>64</v>
      </c>
      <c r="BX8" s="106"/>
      <c r="BY8" s="106"/>
      <c r="BZ8" s="107"/>
      <c r="CA8" s="105" t="s">
        <v>65</v>
      </c>
      <c r="CB8" s="106"/>
      <c r="CC8" s="106"/>
      <c r="CD8" s="107"/>
      <c r="CE8" s="105" t="s">
        <v>64</v>
      </c>
      <c r="CF8" s="106"/>
      <c r="CG8" s="106"/>
      <c r="CH8" s="107"/>
      <c r="CI8" s="105" t="s">
        <v>65</v>
      </c>
      <c r="CJ8" s="106"/>
      <c r="CK8" s="106"/>
      <c r="CL8" s="107"/>
      <c r="CM8" s="105" t="s">
        <v>64</v>
      </c>
      <c r="CN8" s="106"/>
      <c r="CO8" s="106"/>
      <c r="CP8" s="107"/>
      <c r="CQ8" s="105" t="s">
        <v>65</v>
      </c>
      <c r="CR8" s="106"/>
      <c r="CS8" s="106"/>
      <c r="CT8" s="107"/>
      <c r="CU8" s="105" t="s">
        <v>64</v>
      </c>
      <c r="CV8" s="106"/>
      <c r="CW8" s="106"/>
      <c r="CX8" s="107"/>
      <c r="CY8" s="105" t="s">
        <v>65</v>
      </c>
      <c r="CZ8" s="106"/>
      <c r="DA8" s="106"/>
      <c r="DB8" s="107"/>
      <c r="DC8" s="105" t="s">
        <v>64</v>
      </c>
      <c r="DD8" s="106"/>
      <c r="DE8" s="106"/>
      <c r="DF8" s="107"/>
      <c r="DG8" s="105" t="s">
        <v>65</v>
      </c>
      <c r="DH8" s="106"/>
      <c r="DI8" s="106"/>
      <c r="DJ8" s="107"/>
      <c r="DK8" s="105" t="s">
        <v>64</v>
      </c>
      <c r="DL8" s="106"/>
      <c r="DM8" s="106"/>
      <c r="DN8" s="107"/>
      <c r="DO8" s="105" t="s">
        <v>65</v>
      </c>
      <c r="DP8" s="106"/>
      <c r="DQ8" s="106"/>
      <c r="DR8" s="107"/>
      <c r="DS8" s="105" t="s">
        <v>64</v>
      </c>
      <c r="DT8" s="106"/>
      <c r="DU8" s="106"/>
      <c r="DV8" s="107"/>
      <c r="DW8" s="105" t="s">
        <v>65</v>
      </c>
      <c r="DX8" s="106"/>
      <c r="DY8" s="106"/>
      <c r="DZ8" s="107"/>
      <c r="EA8" s="105" t="s">
        <v>64</v>
      </c>
      <c r="EB8" s="106"/>
      <c r="EC8" s="106"/>
      <c r="ED8" s="107"/>
      <c r="EE8" s="105" t="s">
        <v>65</v>
      </c>
      <c r="EF8" s="106"/>
      <c r="EG8" s="106"/>
      <c r="EH8" s="107"/>
      <c r="EI8" s="105" t="s">
        <v>64</v>
      </c>
      <c r="EJ8" s="106"/>
      <c r="EK8" s="106"/>
      <c r="EL8" s="107"/>
      <c r="EM8" s="105" t="s">
        <v>65</v>
      </c>
      <c r="EN8" s="106"/>
      <c r="EO8" s="106"/>
      <c r="EP8" s="107"/>
      <c r="EQ8" s="105" t="s">
        <v>64</v>
      </c>
      <c r="ER8" s="106"/>
      <c r="ES8" s="106"/>
      <c r="ET8" s="107"/>
      <c r="EU8" s="105" t="s">
        <v>65</v>
      </c>
      <c r="EV8" s="106"/>
      <c r="EW8" s="106"/>
      <c r="EX8" s="107"/>
    </row>
    <row r="9" spans="1:154" s="61" customFormat="1" ht="60" customHeight="1" x14ac:dyDescent="0.2">
      <c r="A9" s="113"/>
      <c r="B9" s="113"/>
      <c r="C9" s="65" t="s">
        <v>25</v>
      </c>
      <c r="D9" s="65" t="s">
        <v>26</v>
      </c>
      <c r="E9" s="65" t="s">
        <v>27</v>
      </c>
      <c r="F9" s="65" t="s">
        <v>22</v>
      </c>
      <c r="G9" s="65" t="s">
        <v>25</v>
      </c>
      <c r="H9" s="65" t="s">
        <v>26</v>
      </c>
      <c r="I9" s="65" t="s">
        <v>27</v>
      </c>
      <c r="J9" s="65" t="s">
        <v>22</v>
      </c>
      <c r="K9" s="65" t="s">
        <v>25</v>
      </c>
      <c r="L9" s="65" t="s">
        <v>26</v>
      </c>
      <c r="M9" s="65" t="s">
        <v>27</v>
      </c>
      <c r="N9" s="65" t="s">
        <v>22</v>
      </c>
      <c r="O9" s="65" t="s">
        <v>25</v>
      </c>
      <c r="P9" s="65" t="s">
        <v>26</v>
      </c>
      <c r="Q9" s="65" t="s">
        <v>27</v>
      </c>
      <c r="R9" s="65" t="s">
        <v>22</v>
      </c>
      <c r="S9" s="65" t="s">
        <v>25</v>
      </c>
      <c r="T9" s="65" t="s">
        <v>26</v>
      </c>
      <c r="U9" s="65" t="s">
        <v>27</v>
      </c>
      <c r="V9" s="65" t="s">
        <v>22</v>
      </c>
      <c r="W9" s="65" t="s">
        <v>25</v>
      </c>
      <c r="X9" s="65" t="s">
        <v>26</v>
      </c>
      <c r="Y9" s="65" t="s">
        <v>27</v>
      </c>
      <c r="Z9" s="65" t="s">
        <v>22</v>
      </c>
      <c r="AA9" s="65" t="s">
        <v>25</v>
      </c>
      <c r="AB9" s="65" t="s">
        <v>26</v>
      </c>
      <c r="AC9" s="65" t="s">
        <v>27</v>
      </c>
      <c r="AD9" s="65" t="s">
        <v>22</v>
      </c>
      <c r="AE9" s="65" t="s">
        <v>25</v>
      </c>
      <c r="AF9" s="65" t="s">
        <v>26</v>
      </c>
      <c r="AG9" s="65" t="s">
        <v>27</v>
      </c>
      <c r="AH9" s="65" t="s">
        <v>22</v>
      </c>
      <c r="AI9" s="65" t="s">
        <v>25</v>
      </c>
      <c r="AJ9" s="65" t="s">
        <v>26</v>
      </c>
      <c r="AK9" s="65" t="s">
        <v>27</v>
      </c>
      <c r="AL9" s="65" t="s">
        <v>22</v>
      </c>
      <c r="AM9" s="65" t="s">
        <v>25</v>
      </c>
      <c r="AN9" s="65" t="s">
        <v>26</v>
      </c>
      <c r="AO9" s="65" t="s">
        <v>27</v>
      </c>
      <c r="AP9" s="65" t="s">
        <v>22</v>
      </c>
      <c r="AQ9" s="65" t="s">
        <v>25</v>
      </c>
      <c r="AR9" s="65" t="s">
        <v>26</v>
      </c>
      <c r="AS9" s="65" t="s">
        <v>27</v>
      </c>
      <c r="AT9" s="65" t="s">
        <v>22</v>
      </c>
      <c r="AU9" s="65" t="s">
        <v>25</v>
      </c>
      <c r="AV9" s="65" t="s">
        <v>26</v>
      </c>
      <c r="AW9" s="65" t="s">
        <v>27</v>
      </c>
      <c r="AX9" s="65" t="s">
        <v>22</v>
      </c>
      <c r="AY9" s="65" t="s">
        <v>25</v>
      </c>
      <c r="AZ9" s="65" t="s">
        <v>26</v>
      </c>
      <c r="BA9" s="65" t="s">
        <v>27</v>
      </c>
      <c r="BB9" s="65" t="s">
        <v>22</v>
      </c>
      <c r="BC9" s="65" t="s">
        <v>25</v>
      </c>
      <c r="BD9" s="65" t="s">
        <v>26</v>
      </c>
      <c r="BE9" s="65" t="s">
        <v>27</v>
      </c>
      <c r="BF9" s="65" t="s">
        <v>22</v>
      </c>
      <c r="BG9" s="65" t="s">
        <v>25</v>
      </c>
      <c r="BH9" s="65" t="s">
        <v>26</v>
      </c>
      <c r="BI9" s="65" t="s">
        <v>27</v>
      </c>
      <c r="BJ9" s="65" t="s">
        <v>22</v>
      </c>
      <c r="BK9" s="65" t="s">
        <v>25</v>
      </c>
      <c r="BL9" s="65" t="s">
        <v>26</v>
      </c>
      <c r="BM9" s="65" t="s">
        <v>27</v>
      </c>
      <c r="BN9" s="65" t="s">
        <v>22</v>
      </c>
      <c r="BO9" s="65" t="s">
        <v>25</v>
      </c>
      <c r="BP9" s="65" t="s">
        <v>26</v>
      </c>
      <c r="BQ9" s="65" t="s">
        <v>27</v>
      </c>
      <c r="BR9" s="65" t="s">
        <v>22</v>
      </c>
      <c r="BS9" s="65" t="s">
        <v>25</v>
      </c>
      <c r="BT9" s="65" t="s">
        <v>26</v>
      </c>
      <c r="BU9" s="65" t="s">
        <v>27</v>
      </c>
      <c r="BV9" s="65" t="s">
        <v>22</v>
      </c>
      <c r="BW9" s="65" t="s">
        <v>25</v>
      </c>
      <c r="BX9" s="65" t="s">
        <v>26</v>
      </c>
      <c r="BY9" s="65" t="s">
        <v>27</v>
      </c>
      <c r="BZ9" s="65" t="s">
        <v>22</v>
      </c>
      <c r="CA9" s="65" t="s">
        <v>25</v>
      </c>
      <c r="CB9" s="65" t="s">
        <v>26</v>
      </c>
      <c r="CC9" s="65" t="s">
        <v>27</v>
      </c>
      <c r="CD9" s="65" t="s">
        <v>22</v>
      </c>
      <c r="CE9" s="65" t="s">
        <v>25</v>
      </c>
      <c r="CF9" s="65" t="s">
        <v>26</v>
      </c>
      <c r="CG9" s="65" t="s">
        <v>27</v>
      </c>
      <c r="CH9" s="65" t="s">
        <v>22</v>
      </c>
      <c r="CI9" s="65" t="s">
        <v>25</v>
      </c>
      <c r="CJ9" s="65" t="s">
        <v>26</v>
      </c>
      <c r="CK9" s="65" t="s">
        <v>27</v>
      </c>
      <c r="CL9" s="65" t="s">
        <v>22</v>
      </c>
      <c r="CM9" s="65" t="s">
        <v>25</v>
      </c>
      <c r="CN9" s="65" t="s">
        <v>26</v>
      </c>
      <c r="CO9" s="65" t="s">
        <v>27</v>
      </c>
      <c r="CP9" s="65" t="s">
        <v>22</v>
      </c>
      <c r="CQ9" s="65" t="s">
        <v>25</v>
      </c>
      <c r="CR9" s="65" t="s">
        <v>26</v>
      </c>
      <c r="CS9" s="65" t="s">
        <v>27</v>
      </c>
      <c r="CT9" s="65" t="s">
        <v>22</v>
      </c>
      <c r="CU9" s="65" t="s">
        <v>25</v>
      </c>
      <c r="CV9" s="65" t="s">
        <v>26</v>
      </c>
      <c r="CW9" s="65" t="s">
        <v>27</v>
      </c>
      <c r="CX9" s="65" t="s">
        <v>22</v>
      </c>
      <c r="CY9" s="65" t="s">
        <v>25</v>
      </c>
      <c r="CZ9" s="65" t="s">
        <v>26</v>
      </c>
      <c r="DA9" s="65" t="s">
        <v>27</v>
      </c>
      <c r="DB9" s="65" t="s">
        <v>22</v>
      </c>
      <c r="DC9" s="65" t="s">
        <v>25</v>
      </c>
      <c r="DD9" s="65" t="s">
        <v>26</v>
      </c>
      <c r="DE9" s="65" t="s">
        <v>27</v>
      </c>
      <c r="DF9" s="65" t="s">
        <v>22</v>
      </c>
      <c r="DG9" s="65" t="s">
        <v>25</v>
      </c>
      <c r="DH9" s="65" t="s">
        <v>26</v>
      </c>
      <c r="DI9" s="65" t="s">
        <v>27</v>
      </c>
      <c r="DJ9" s="65" t="s">
        <v>22</v>
      </c>
      <c r="DK9" s="65" t="s">
        <v>25</v>
      </c>
      <c r="DL9" s="65" t="s">
        <v>26</v>
      </c>
      <c r="DM9" s="65" t="s">
        <v>27</v>
      </c>
      <c r="DN9" s="65" t="s">
        <v>22</v>
      </c>
      <c r="DO9" s="65" t="s">
        <v>25</v>
      </c>
      <c r="DP9" s="65" t="s">
        <v>26</v>
      </c>
      <c r="DQ9" s="65" t="s">
        <v>27</v>
      </c>
      <c r="DR9" s="65" t="s">
        <v>22</v>
      </c>
      <c r="DS9" s="65" t="s">
        <v>25</v>
      </c>
      <c r="DT9" s="65" t="s">
        <v>26</v>
      </c>
      <c r="DU9" s="65" t="s">
        <v>27</v>
      </c>
      <c r="DV9" s="65" t="s">
        <v>22</v>
      </c>
      <c r="DW9" s="65" t="s">
        <v>25</v>
      </c>
      <c r="DX9" s="65" t="s">
        <v>26</v>
      </c>
      <c r="DY9" s="65" t="s">
        <v>27</v>
      </c>
      <c r="DZ9" s="65" t="s">
        <v>22</v>
      </c>
      <c r="EA9" s="65" t="s">
        <v>25</v>
      </c>
      <c r="EB9" s="65" t="s">
        <v>26</v>
      </c>
      <c r="EC9" s="65" t="s">
        <v>27</v>
      </c>
      <c r="ED9" s="65" t="s">
        <v>22</v>
      </c>
      <c r="EE9" s="65" t="s">
        <v>25</v>
      </c>
      <c r="EF9" s="65" t="s">
        <v>26</v>
      </c>
      <c r="EG9" s="65" t="s">
        <v>27</v>
      </c>
      <c r="EH9" s="65" t="s">
        <v>22</v>
      </c>
      <c r="EI9" s="65" t="s">
        <v>25</v>
      </c>
      <c r="EJ9" s="65" t="s">
        <v>26</v>
      </c>
      <c r="EK9" s="65" t="s">
        <v>27</v>
      </c>
      <c r="EL9" s="65" t="s">
        <v>22</v>
      </c>
      <c r="EM9" s="65" t="s">
        <v>25</v>
      </c>
      <c r="EN9" s="65" t="s">
        <v>26</v>
      </c>
      <c r="EO9" s="65" t="s">
        <v>27</v>
      </c>
      <c r="EP9" s="65" t="s">
        <v>22</v>
      </c>
      <c r="EQ9" s="65" t="s">
        <v>25</v>
      </c>
      <c r="ER9" s="65" t="s">
        <v>26</v>
      </c>
      <c r="ES9" s="65" t="s">
        <v>27</v>
      </c>
      <c r="ET9" s="65" t="s">
        <v>22</v>
      </c>
      <c r="EU9" s="65" t="s">
        <v>25</v>
      </c>
      <c r="EV9" s="65" t="s">
        <v>26</v>
      </c>
      <c r="EW9" s="65" t="s">
        <v>27</v>
      </c>
      <c r="EX9" s="65" t="s">
        <v>22</v>
      </c>
    </row>
    <row r="10" spans="1:154" s="10" customFormat="1" ht="24.95" customHeight="1" x14ac:dyDescent="0.2">
      <c r="A10" s="20">
        <v>1</v>
      </c>
      <c r="B10" s="31" t="s">
        <v>29</v>
      </c>
      <c r="C10" s="32">
        <v>482079.24</v>
      </c>
      <c r="D10" s="32">
        <v>97119.53</v>
      </c>
      <c r="E10" s="32">
        <v>222000</v>
      </c>
      <c r="F10" s="32">
        <v>801198.77</v>
      </c>
      <c r="G10" s="32">
        <v>403221.24956371525</v>
      </c>
      <c r="H10" s="32">
        <v>85957.54904163914</v>
      </c>
      <c r="I10" s="32">
        <v>197380.46139464562</v>
      </c>
      <c r="J10" s="32">
        <v>686559.26</v>
      </c>
      <c r="K10" s="32">
        <v>255912.46000000002</v>
      </c>
      <c r="L10" s="32">
        <v>148209.06</v>
      </c>
      <c r="M10" s="32">
        <v>6093.5599999999995</v>
      </c>
      <c r="N10" s="32">
        <v>410215.08</v>
      </c>
      <c r="O10" s="32">
        <v>255912.46000000002</v>
      </c>
      <c r="P10" s="32">
        <v>148209.06</v>
      </c>
      <c r="Q10" s="32">
        <v>6093.5599999999995</v>
      </c>
      <c r="R10" s="32">
        <v>410215.08</v>
      </c>
      <c r="S10" s="32">
        <v>146897.45000000001</v>
      </c>
      <c r="T10" s="32">
        <v>0</v>
      </c>
      <c r="U10" s="32">
        <v>0</v>
      </c>
      <c r="V10" s="32">
        <v>146897.45000000001</v>
      </c>
      <c r="W10" s="32">
        <v>146897.45000000001</v>
      </c>
      <c r="X10" s="32">
        <v>0</v>
      </c>
      <c r="Y10" s="32">
        <v>0</v>
      </c>
      <c r="Z10" s="32">
        <v>146897.45000000001</v>
      </c>
      <c r="AA10" s="32">
        <v>31451377.927000009</v>
      </c>
      <c r="AB10" s="32">
        <v>5648253.1781000001</v>
      </c>
      <c r="AC10" s="32">
        <v>16563760.414899999</v>
      </c>
      <c r="AD10" s="32">
        <v>53663391.520000003</v>
      </c>
      <c r="AE10" s="32">
        <v>31451377.927000009</v>
      </c>
      <c r="AF10" s="32">
        <v>5648253.1781000001</v>
      </c>
      <c r="AG10" s="32">
        <v>16563760.414899999</v>
      </c>
      <c r="AH10" s="32">
        <v>53663391.520000003</v>
      </c>
      <c r="AI10" s="32">
        <v>2540668.7394870175</v>
      </c>
      <c r="AJ10" s="32">
        <v>5074448.2105129994</v>
      </c>
      <c r="AK10" s="32">
        <v>715419.1100000001</v>
      </c>
      <c r="AL10" s="32">
        <v>8330536.0600000173</v>
      </c>
      <c r="AM10" s="32">
        <v>2540668.7394870175</v>
      </c>
      <c r="AN10" s="32">
        <v>5074448.2105129994</v>
      </c>
      <c r="AO10" s="32">
        <v>715419.1100000001</v>
      </c>
      <c r="AP10" s="32">
        <v>8330536.0600000173</v>
      </c>
      <c r="AQ10" s="32">
        <v>1159312.3355445492</v>
      </c>
      <c r="AR10" s="32">
        <v>692289.04445545084</v>
      </c>
      <c r="AS10" s="32">
        <v>41058.520000000004</v>
      </c>
      <c r="AT10" s="32">
        <v>1892659.9</v>
      </c>
      <c r="AU10" s="32">
        <v>915953.82554454915</v>
      </c>
      <c r="AV10" s="32">
        <v>692289.04445545084</v>
      </c>
      <c r="AW10" s="32">
        <v>41058.520000000004</v>
      </c>
      <c r="AX10" s="32">
        <v>1649301.3900000001</v>
      </c>
      <c r="AY10" s="32">
        <v>4.5474735088646412E-13</v>
      </c>
      <c r="AZ10" s="32">
        <v>0</v>
      </c>
      <c r="BA10" s="32">
        <v>0</v>
      </c>
      <c r="BB10" s="32">
        <v>4.5474735088646412E-13</v>
      </c>
      <c r="BC10" s="32">
        <v>4.5474735088646412E-13</v>
      </c>
      <c r="BD10" s="32">
        <v>0</v>
      </c>
      <c r="BE10" s="32">
        <v>0</v>
      </c>
      <c r="BF10" s="32">
        <v>4.5474735088646412E-13</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-2.9999999999745341E-2</v>
      </c>
      <c r="CB10" s="32">
        <v>0</v>
      </c>
      <c r="CC10" s="32">
        <v>0</v>
      </c>
      <c r="CD10" s="32">
        <v>-2.9999999999745341E-2</v>
      </c>
      <c r="CE10" s="32">
        <v>0</v>
      </c>
      <c r="CF10" s="32">
        <v>0</v>
      </c>
      <c r="CG10" s="32">
        <v>0</v>
      </c>
      <c r="CH10" s="32">
        <v>0</v>
      </c>
      <c r="CI10" s="32">
        <v>0</v>
      </c>
      <c r="CJ10" s="32">
        <v>0</v>
      </c>
      <c r="CK10" s="32">
        <v>0</v>
      </c>
      <c r="CL10" s="32">
        <v>0</v>
      </c>
      <c r="CM10" s="32">
        <v>377526.18440000003</v>
      </c>
      <c r="CN10" s="32">
        <v>933.46559999999999</v>
      </c>
      <c r="CO10" s="32">
        <v>0</v>
      </c>
      <c r="CP10" s="32">
        <v>378459.65</v>
      </c>
      <c r="CQ10" s="32">
        <v>154411.18262621909</v>
      </c>
      <c r="CR10" s="32">
        <v>305.26737378094742</v>
      </c>
      <c r="CS10" s="32">
        <v>0</v>
      </c>
      <c r="CT10" s="32">
        <v>154716.45000000004</v>
      </c>
      <c r="CU10" s="32">
        <v>3042446.4984339997</v>
      </c>
      <c r="CV10" s="32">
        <v>7390619.0415660013</v>
      </c>
      <c r="CW10" s="32">
        <v>0</v>
      </c>
      <c r="CX10" s="32">
        <v>10433065.540000001</v>
      </c>
      <c r="CY10" s="32">
        <v>1194249.8774130025</v>
      </c>
      <c r="CZ10" s="32">
        <v>1800183.4525869992</v>
      </c>
      <c r="DA10" s="32">
        <v>0</v>
      </c>
      <c r="DB10" s="32">
        <v>2994433.3300000019</v>
      </c>
      <c r="DC10" s="32">
        <v>0</v>
      </c>
      <c r="DD10" s="32">
        <v>0</v>
      </c>
      <c r="DE10" s="32">
        <v>0</v>
      </c>
      <c r="DF10" s="32">
        <v>0</v>
      </c>
      <c r="DG10" s="32">
        <v>0</v>
      </c>
      <c r="DH10" s="32">
        <v>0</v>
      </c>
      <c r="DI10" s="32">
        <v>0</v>
      </c>
      <c r="DJ10" s="32">
        <v>0</v>
      </c>
      <c r="DK10" s="32">
        <v>1353862.4500000002</v>
      </c>
      <c r="DL10" s="32">
        <v>0</v>
      </c>
      <c r="DM10" s="32">
        <v>0</v>
      </c>
      <c r="DN10" s="32">
        <v>1353862.4500000002</v>
      </c>
      <c r="DO10" s="32">
        <v>274138.93000000017</v>
      </c>
      <c r="DP10" s="32">
        <v>0</v>
      </c>
      <c r="DQ10" s="32">
        <v>0</v>
      </c>
      <c r="DR10" s="32">
        <v>274138.93000000017</v>
      </c>
      <c r="DS10" s="32">
        <v>0</v>
      </c>
      <c r="DT10" s="32">
        <v>0</v>
      </c>
      <c r="DU10" s="32">
        <v>0</v>
      </c>
      <c r="DV10" s="32">
        <v>0</v>
      </c>
      <c r="DW10" s="32">
        <v>0</v>
      </c>
      <c r="DX10" s="32">
        <v>0</v>
      </c>
      <c r="DY10" s="32">
        <v>0</v>
      </c>
      <c r="DZ10" s="32">
        <v>0</v>
      </c>
      <c r="EA10" s="32">
        <v>12635.23000000001</v>
      </c>
      <c r="EB10" s="32">
        <v>611485.07999999996</v>
      </c>
      <c r="EC10" s="32">
        <v>0</v>
      </c>
      <c r="ED10" s="32">
        <v>624120.30999999994</v>
      </c>
      <c r="EE10" s="32">
        <v>10974.747431344205</v>
      </c>
      <c r="EF10" s="32">
        <v>424177.10256865562</v>
      </c>
      <c r="EG10" s="32">
        <v>0</v>
      </c>
      <c r="EH10" s="32">
        <v>435151.8499999998</v>
      </c>
      <c r="EI10" s="32">
        <v>0</v>
      </c>
      <c r="EJ10" s="32">
        <v>0</v>
      </c>
      <c r="EK10" s="32">
        <v>0</v>
      </c>
      <c r="EL10" s="32">
        <v>0</v>
      </c>
      <c r="EM10" s="32">
        <v>0</v>
      </c>
      <c r="EN10" s="32">
        <v>0</v>
      </c>
      <c r="EO10" s="32">
        <v>0</v>
      </c>
      <c r="EP10" s="32">
        <v>0</v>
      </c>
      <c r="EQ10" s="32">
        <f t="shared" ref="EQ10:EQ26" si="0">C10+K10+S10+AA10+AI10+AQ10+AY10+BG10+BO10+BW10+CE10+CM10+CU10+DC10+DK10+DS10+EA10+EI10</f>
        <v>40822718.51486557</v>
      </c>
      <c r="ER10" s="32">
        <f t="shared" ref="ER10:ER26" si="1">D10+L10+T10+AB10+AJ10+AR10+AZ10+BH10+BP10+BX10+CF10+CN10+CV10+DD10+DL10+DT10+EB10+EJ10</f>
        <v>19663356.610234451</v>
      </c>
      <c r="ES10" s="32">
        <f t="shared" ref="ES10:ES26" si="2">E10+M10+U10+AC10+AK10+AS10+BA10+BI10+BQ10+BY10+CG10+CO10+CW10+DE10+DM10+DU10+EC10+EK10</f>
        <v>17548331.604899999</v>
      </c>
      <c r="ET10" s="32">
        <f t="shared" ref="ET10:ET26" si="3">F10+N10+V10+AD10+AL10+AT10+BB10+BJ10+BR10+BZ10+CH10+CP10+CX10+DF10+DN10+DV10+ED10+EL10</f>
        <v>78034406.730000019</v>
      </c>
      <c r="EU10" s="32">
        <f t="shared" ref="EU10:EU26" si="4">G10+O10+W10+AE10+AM10+AU10+BC10+BK10+BS10+CA10+CI10+CQ10+CY10+DG10+DO10+DW10+EE10+EM10</f>
        <v>37347806.359065861</v>
      </c>
      <c r="EV10" s="32">
        <f t="shared" ref="EV10:EV26" si="5">H10+P10+X10+AF10+AN10+AV10+BD10+BL10+BT10+CB10+CJ10+CR10+CZ10+DH10+DP10+DX10+EF10+EN10</f>
        <v>13873822.864639526</v>
      </c>
      <c r="EW10" s="32">
        <f t="shared" ref="EW10:EW26" si="6">I10+Q10+Y10+AG10+AO10+AW10+BE10+BM10+BU10+CC10+CK10+CS10+DA10+DI10+DQ10+DY10+EG10+EO10</f>
        <v>17523712.066294644</v>
      </c>
      <c r="EX10" s="32">
        <f t="shared" ref="EX10:EX26" si="7">J10+R10+Z10+AH10+AP10+AX10+BF10+BN10+BV10+CD10+CL10+CT10+DB10+DJ10+DR10+DZ10+EH10+EP10</f>
        <v>68745341.290000021</v>
      </c>
    </row>
    <row r="11" spans="1:154" s="11" customFormat="1" ht="24.95" customHeight="1" x14ac:dyDescent="0.2">
      <c r="A11" s="20">
        <v>2</v>
      </c>
      <c r="B11" s="31" t="s">
        <v>30</v>
      </c>
      <c r="C11" s="32">
        <v>258188.2</v>
      </c>
      <c r="D11" s="32">
        <v>0</v>
      </c>
      <c r="E11" s="32">
        <v>142039</v>
      </c>
      <c r="F11" s="32">
        <v>400227.2</v>
      </c>
      <c r="G11" s="32">
        <v>258188.2</v>
      </c>
      <c r="H11" s="32">
        <v>0</v>
      </c>
      <c r="I11" s="32">
        <v>142039</v>
      </c>
      <c r="J11" s="32">
        <v>400227.2</v>
      </c>
      <c r="K11" s="32">
        <v>0</v>
      </c>
      <c r="L11" s="32">
        <v>384033.21999999986</v>
      </c>
      <c r="M11" s="32">
        <v>0</v>
      </c>
      <c r="N11" s="32">
        <v>384033.21999999986</v>
      </c>
      <c r="O11" s="32">
        <v>0</v>
      </c>
      <c r="P11" s="32">
        <v>384033.21999999986</v>
      </c>
      <c r="Q11" s="32">
        <v>0</v>
      </c>
      <c r="R11" s="32">
        <v>384033.21999999986</v>
      </c>
      <c r="S11" s="32">
        <v>7000</v>
      </c>
      <c r="T11" s="32">
        <v>0</v>
      </c>
      <c r="U11" s="32">
        <v>0</v>
      </c>
      <c r="V11" s="32">
        <v>7000</v>
      </c>
      <c r="W11" s="32">
        <v>7000</v>
      </c>
      <c r="X11" s="32">
        <v>0</v>
      </c>
      <c r="Y11" s="32">
        <v>0</v>
      </c>
      <c r="Z11" s="32">
        <v>7000</v>
      </c>
      <c r="AA11" s="32">
        <v>27541958.27524583</v>
      </c>
      <c r="AB11" s="32">
        <v>940447.85003705858</v>
      </c>
      <c r="AC11" s="32">
        <v>11424286.74692033</v>
      </c>
      <c r="AD11" s="32">
        <v>39906692.872203216</v>
      </c>
      <c r="AE11" s="32">
        <v>27541958.27524583</v>
      </c>
      <c r="AF11" s="32">
        <v>940447.85003705858</v>
      </c>
      <c r="AG11" s="32">
        <v>7565041.6392498594</v>
      </c>
      <c r="AH11" s="32">
        <v>36047447.764532745</v>
      </c>
      <c r="AI11" s="32">
        <v>0</v>
      </c>
      <c r="AJ11" s="32">
        <v>0</v>
      </c>
      <c r="AK11" s="32">
        <v>0</v>
      </c>
      <c r="AL11" s="32">
        <v>0</v>
      </c>
      <c r="AM11" s="32">
        <v>0</v>
      </c>
      <c r="AN11" s="32">
        <v>0</v>
      </c>
      <c r="AO11" s="32">
        <v>0</v>
      </c>
      <c r="AP11" s="32">
        <v>0</v>
      </c>
      <c r="AQ11" s="32">
        <v>3010.8351960784312</v>
      </c>
      <c r="AR11" s="32">
        <v>56764.757133450978</v>
      </c>
      <c r="AS11" s="32">
        <v>0</v>
      </c>
      <c r="AT11" s="32">
        <v>59775.592329529405</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f t="shared" si="0"/>
        <v>27810157.310441907</v>
      </c>
      <c r="ER11" s="32">
        <f t="shared" si="1"/>
        <v>1381245.8271705096</v>
      </c>
      <c r="ES11" s="32">
        <f t="shared" si="2"/>
        <v>11566325.74692033</v>
      </c>
      <c r="ET11" s="32">
        <f t="shared" si="3"/>
        <v>40757728.88453275</v>
      </c>
      <c r="EU11" s="32">
        <f t="shared" si="4"/>
        <v>27807146.47524583</v>
      </c>
      <c r="EV11" s="32">
        <f t="shared" si="5"/>
        <v>1324481.0700370586</v>
      </c>
      <c r="EW11" s="32">
        <f t="shared" si="6"/>
        <v>7707080.6392498594</v>
      </c>
      <c r="EX11" s="32">
        <f t="shared" si="7"/>
        <v>36838708.184532747</v>
      </c>
    </row>
    <row r="12" spans="1:154" ht="24.95" customHeight="1" x14ac:dyDescent="0.2">
      <c r="A12" s="20">
        <v>3</v>
      </c>
      <c r="B12" s="31" t="s">
        <v>28</v>
      </c>
      <c r="C12" s="32">
        <v>232496.24</v>
      </c>
      <c r="D12" s="32">
        <v>4241189.62</v>
      </c>
      <c r="E12" s="32">
        <v>0</v>
      </c>
      <c r="F12" s="32">
        <v>4473685.8600000003</v>
      </c>
      <c r="G12" s="32">
        <v>232496.24</v>
      </c>
      <c r="H12" s="32">
        <v>4105539.9</v>
      </c>
      <c r="I12" s="32">
        <v>0</v>
      </c>
      <c r="J12" s="32">
        <v>4338036.1399999997</v>
      </c>
      <c r="K12" s="32">
        <v>5.7</v>
      </c>
      <c r="L12" s="32">
        <v>61139.330000000031</v>
      </c>
      <c r="M12" s="32">
        <v>0</v>
      </c>
      <c r="N12" s="32">
        <v>61145.030000000028</v>
      </c>
      <c r="O12" s="32">
        <v>5.7</v>
      </c>
      <c r="P12" s="32">
        <v>61139.330000000031</v>
      </c>
      <c r="Q12" s="32">
        <v>0</v>
      </c>
      <c r="R12" s="32">
        <v>61145.030000000028</v>
      </c>
      <c r="S12" s="32">
        <v>0</v>
      </c>
      <c r="T12" s="32">
        <v>5342.3700000000008</v>
      </c>
      <c r="U12" s="32">
        <v>1109.5</v>
      </c>
      <c r="V12" s="32">
        <v>6451.8700000000008</v>
      </c>
      <c r="W12" s="32">
        <v>0</v>
      </c>
      <c r="X12" s="32">
        <v>5342.3700000000008</v>
      </c>
      <c r="Y12" s="32">
        <v>1109.5</v>
      </c>
      <c r="Z12" s="32">
        <v>6451.8700000000008</v>
      </c>
      <c r="AA12" s="32">
        <v>36000</v>
      </c>
      <c r="AB12" s="32">
        <v>0</v>
      </c>
      <c r="AC12" s="32">
        <v>0</v>
      </c>
      <c r="AD12" s="32">
        <v>36000</v>
      </c>
      <c r="AE12" s="32">
        <v>3600</v>
      </c>
      <c r="AF12" s="32">
        <v>0</v>
      </c>
      <c r="AG12" s="32">
        <v>0</v>
      </c>
      <c r="AH12" s="32">
        <v>3600</v>
      </c>
      <c r="AI12" s="32">
        <v>5210160.2998414859</v>
      </c>
      <c r="AJ12" s="32">
        <v>9218996.4701585118</v>
      </c>
      <c r="AK12" s="32">
        <v>2867915.9200000009</v>
      </c>
      <c r="AL12" s="32">
        <v>17297072.689999998</v>
      </c>
      <c r="AM12" s="32">
        <v>5209042.8098414857</v>
      </c>
      <c r="AN12" s="32">
        <v>9218643.6301585119</v>
      </c>
      <c r="AO12" s="32">
        <v>1310154.290000001</v>
      </c>
      <c r="AP12" s="32">
        <v>15737840.729999999</v>
      </c>
      <c r="AQ12" s="32">
        <v>731819.03519607848</v>
      </c>
      <c r="AR12" s="32">
        <v>1408427.4171334514</v>
      </c>
      <c r="AS12" s="32">
        <v>60758.36</v>
      </c>
      <c r="AT12" s="32">
        <v>2201004.8123295298</v>
      </c>
      <c r="AU12" s="32">
        <v>731819.03519607848</v>
      </c>
      <c r="AV12" s="32">
        <v>1408427.4171334514</v>
      </c>
      <c r="AW12" s="32">
        <v>60758.36</v>
      </c>
      <c r="AX12" s="32">
        <v>2201004.8123295298</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842800.15999999992</v>
      </c>
      <c r="CN12" s="32">
        <v>4088.63</v>
      </c>
      <c r="CO12" s="32">
        <v>0</v>
      </c>
      <c r="CP12" s="32">
        <v>846888.78999999992</v>
      </c>
      <c r="CQ12" s="32">
        <v>783581.09</v>
      </c>
      <c r="CR12" s="32">
        <v>4088.63</v>
      </c>
      <c r="CS12" s="32">
        <v>0</v>
      </c>
      <c r="CT12" s="32">
        <v>787669.72</v>
      </c>
      <c r="CU12" s="32">
        <v>5500236.9500000011</v>
      </c>
      <c r="CV12" s="32">
        <v>2704661.3399999971</v>
      </c>
      <c r="CW12" s="32">
        <v>0</v>
      </c>
      <c r="CX12" s="32">
        <v>8204898.2899999982</v>
      </c>
      <c r="CY12" s="32">
        <v>1319960.5100000007</v>
      </c>
      <c r="CZ12" s="32">
        <v>689840.36299999943</v>
      </c>
      <c r="DA12" s="32">
        <v>0</v>
      </c>
      <c r="DB12" s="32">
        <v>2009800.8730000001</v>
      </c>
      <c r="DC12" s="32">
        <v>0</v>
      </c>
      <c r="DD12" s="32">
        <v>0</v>
      </c>
      <c r="DE12" s="32">
        <v>0</v>
      </c>
      <c r="DF12" s="32">
        <v>0</v>
      </c>
      <c r="DG12" s="32">
        <v>0</v>
      </c>
      <c r="DH12" s="32">
        <v>0</v>
      </c>
      <c r="DI12" s="32">
        <v>0</v>
      </c>
      <c r="DJ12" s="32">
        <v>0</v>
      </c>
      <c r="DK12" s="32">
        <v>516472.26</v>
      </c>
      <c r="DL12" s="32">
        <v>0</v>
      </c>
      <c r="DM12" s="32">
        <v>0</v>
      </c>
      <c r="DN12" s="32">
        <v>516472.26</v>
      </c>
      <c r="DO12" s="32">
        <v>264051.72000000003</v>
      </c>
      <c r="DP12" s="32">
        <v>0</v>
      </c>
      <c r="DQ12" s="32">
        <v>0</v>
      </c>
      <c r="DR12" s="32">
        <v>264051.72000000003</v>
      </c>
      <c r="DS12" s="32">
        <v>0</v>
      </c>
      <c r="DT12" s="32">
        <v>0</v>
      </c>
      <c r="DU12" s="32">
        <v>0</v>
      </c>
      <c r="DV12" s="32">
        <v>0</v>
      </c>
      <c r="DW12" s="32">
        <v>0</v>
      </c>
      <c r="DX12" s="32">
        <v>0</v>
      </c>
      <c r="DY12" s="32">
        <v>0</v>
      </c>
      <c r="DZ12" s="32">
        <v>0</v>
      </c>
      <c r="EA12" s="32">
        <v>1831.79</v>
      </c>
      <c r="EB12" s="32">
        <v>236337.75</v>
      </c>
      <c r="EC12" s="32">
        <v>0</v>
      </c>
      <c r="ED12" s="32">
        <v>238169.54</v>
      </c>
      <c r="EE12" s="32">
        <v>1831.79</v>
      </c>
      <c r="EF12" s="32">
        <v>236337.75</v>
      </c>
      <c r="EG12" s="32">
        <v>0</v>
      </c>
      <c r="EH12" s="32">
        <v>238169.54</v>
      </c>
      <c r="EI12" s="32">
        <v>0</v>
      </c>
      <c r="EJ12" s="32">
        <v>0</v>
      </c>
      <c r="EK12" s="32">
        <v>0</v>
      </c>
      <c r="EL12" s="32">
        <v>0</v>
      </c>
      <c r="EM12" s="32">
        <v>0</v>
      </c>
      <c r="EN12" s="32">
        <v>0</v>
      </c>
      <c r="EO12" s="32">
        <v>0</v>
      </c>
      <c r="EP12" s="32">
        <v>0</v>
      </c>
      <c r="EQ12" s="32">
        <f t="shared" si="0"/>
        <v>13071822.435037564</v>
      </c>
      <c r="ER12" s="32">
        <f t="shared" si="1"/>
        <v>17880182.927291963</v>
      </c>
      <c r="ES12" s="32">
        <f t="shared" si="2"/>
        <v>2929783.7800000007</v>
      </c>
      <c r="ET12" s="32">
        <f t="shared" si="3"/>
        <v>33881789.142329529</v>
      </c>
      <c r="EU12" s="32">
        <f t="shared" si="4"/>
        <v>8546388.8950375635</v>
      </c>
      <c r="EV12" s="32">
        <f t="shared" si="5"/>
        <v>15729359.390291963</v>
      </c>
      <c r="EW12" s="32">
        <f t="shared" si="6"/>
        <v>1372022.1500000011</v>
      </c>
      <c r="EX12" s="32">
        <f t="shared" si="7"/>
        <v>25647770.435329527</v>
      </c>
    </row>
    <row r="13" spans="1:154" ht="24.95" customHeight="1" x14ac:dyDescent="0.2">
      <c r="A13" s="20">
        <v>4</v>
      </c>
      <c r="B13" s="31" t="s">
        <v>32</v>
      </c>
      <c r="C13" s="32">
        <v>0</v>
      </c>
      <c r="D13" s="32">
        <v>7742</v>
      </c>
      <c r="E13" s="32">
        <v>40000</v>
      </c>
      <c r="F13" s="32">
        <v>47742</v>
      </c>
      <c r="G13" s="32">
        <v>0</v>
      </c>
      <c r="H13" s="32">
        <v>7742</v>
      </c>
      <c r="I13" s="32">
        <v>40000</v>
      </c>
      <c r="J13" s="32">
        <v>47742</v>
      </c>
      <c r="K13" s="32">
        <v>0</v>
      </c>
      <c r="L13" s="32">
        <v>30344</v>
      </c>
      <c r="M13" s="32">
        <v>238</v>
      </c>
      <c r="N13" s="32">
        <v>30582</v>
      </c>
      <c r="O13" s="32">
        <v>0</v>
      </c>
      <c r="P13" s="32">
        <v>30344</v>
      </c>
      <c r="Q13" s="32">
        <v>238</v>
      </c>
      <c r="R13" s="32">
        <v>30582</v>
      </c>
      <c r="S13" s="32">
        <v>0</v>
      </c>
      <c r="T13" s="32">
        <v>0</v>
      </c>
      <c r="U13" s="32">
        <v>356</v>
      </c>
      <c r="V13" s="32">
        <v>356</v>
      </c>
      <c r="W13" s="32">
        <v>0</v>
      </c>
      <c r="X13" s="32">
        <v>0</v>
      </c>
      <c r="Y13" s="32">
        <v>356</v>
      </c>
      <c r="Z13" s="32">
        <v>356</v>
      </c>
      <c r="AA13" s="32">
        <v>5534743.8899999997</v>
      </c>
      <c r="AB13" s="32">
        <v>127014</v>
      </c>
      <c r="AC13" s="32">
        <v>4481820</v>
      </c>
      <c r="AD13" s="32">
        <v>10143577.890000001</v>
      </c>
      <c r="AE13" s="32">
        <v>5534743.8899999997</v>
      </c>
      <c r="AF13" s="32">
        <v>127014</v>
      </c>
      <c r="AG13" s="32">
        <v>4481820</v>
      </c>
      <c r="AH13" s="32">
        <v>10143577.890000001</v>
      </c>
      <c r="AI13" s="32">
        <v>286136</v>
      </c>
      <c r="AJ13" s="32">
        <v>273586</v>
      </c>
      <c r="AK13" s="32">
        <v>642792</v>
      </c>
      <c r="AL13" s="32">
        <v>1202514</v>
      </c>
      <c r="AM13" s="32">
        <v>286136</v>
      </c>
      <c r="AN13" s="32">
        <v>273586</v>
      </c>
      <c r="AO13" s="32">
        <v>642792</v>
      </c>
      <c r="AP13" s="32">
        <v>1202514</v>
      </c>
      <c r="AQ13" s="32">
        <v>103256.83519607843</v>
      </c>
      <c r="AR13" s="32">
        <v>76884.75713345097</v>
      </c>
      <c r="AS13" s="32">
        <v>301388</v>
      </c>
      <c r="AT13" s="32">
        <v>481529.59232952941</v>
      </c>
      <c r="AU13" s="32">
        <v>87159.860196078429</v>
      </c>
      <c r="AV13" s="32">
        <v>76884.75713345097</v>
      </c>
      <c r="AW13" s="32">
        <v>301388</v>
      </c>
      <c r="AX13" s="32">
        <v>465432.61732952937</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40052</v>
      </c>
      <c r="CF13" s="32">
        <v>0</v>
      </c>
      <c r="CG13" s="32">
        <v>0</v>
      </c>
      <c r="CH13" s="32">
        <v>40052</v>
      </c>
      <c r="CI13" s="32">
        <v>20026</v>
      </c>
      <c r="CJ13" s="32">
        <v>0</v>
      </c>
      <c r="CK13" s="32">
        <v>0</v>
      </c>
      <c r="CL13" s="32">
        <v>20026</v>
      </c>
      <c r="CM13" s="32">
        <v>6941</v>
      </c>
      <c r="CN13" s="32">
        <v>0</v>
      </c>
      <c r="CO13" s="32">
        <v>0</v>
      </c>
      <c r="CP13" s="32">
        <v>6941</v>
      </c>
      <c r="CQ13" s="32">
        <v>3470.54</v>
      </c>
      <c r="CR13" s="32">
        <v>0</v>
      </c>
      <c r="CS13" s="32">
        <v>0</v>
      </c>
      <c r="CT13" s="32">
        <v>3470.54</v>
      </c>
      <c r="CU13" s="32">
        <v>19809639</v>
      </c>
      <c r="CV13" s="32">
        <v>21189</v>
      </c>
      <c r="CW13" s="32">
        <v>36013</v>
      </c>
      <c r="CX13" s="32">
        <v>19866841</v>
      </c>
      <c r="CY13" s="32">
        <v>129078.07400000095</v>
      </c>
      <c r="CZ13" s="32">
        <v>13369.5</v>
      </c>
      <c r="DA13" s="32">
        <v>30579.17772</v>
      </c>
      <c r="DB13" s="32">
        <v>173026.75172000096</v>
      </c>
      <c r="DC13" s="32">
        <v>0</v>
      </c>
      <c r="DD13" s="32">
        <v>14709</v>
      </c>
      <c r="DE13" s="32">
        <v>0</v>
      </c>
      <c r="DF13" s="32">
        <v>14709</v>
      </c>
      <c r="DG13" s="32">
        <v>0</v>
      </c>
      <c r="DH13" s="32">
        <v>14709</v>
      </c>
      <c r="DI13" s="32">
        <v>0</v>
      </c>
      <c r="DJ13" s="32">
        <v>14709</v>
      </c>
      <c r="DK13" s="32">
        <v>544493</v>
      </c>
      <c r="DL13" s="32">
        <v>0</v>
      </c>
      <c r="DM13" s="32">
        <v>0</v>
      </c>
      <c r="DN13" s="32">
        <v>544493</v>
      </c>
      <c r="DO13" s="32">
        <v>154530.174</v>
      </c>
      <c r="DP13" s="32">
        <v>0</v>
      </c>
      <c r="DQ13" s="32">
        <v>0</v>
      </c>
      <c r="DR13" s="32">
        <v>154530.174</v>
      </c>
      <c r="DS13" s="32">
        <v>0</v>
      </c>
      <c r="DT13" s="32">
        <v>0</v>
      </c>
      <c r="DU13" s="32">
        <v>0</v>
      </c>
      <c r="DV13" s="32">
        <v>0</v>
      </c>
      <c r="DW13" s="32">
        <v>0</v>
      </c>
      <c r="DX13" s="32">
        <v>0</v>
      </c>
      <c r="DY13" s="32">
        <v>0</v>
      </c>
      <c r="DZ13" s="32">
        <v>0</v>
      </c>
      <c r="EA13" s="32">
        <v>422865</v>
      </c>
      <c r="EB13" s="32">
        <v>0</v>
      </c>
      <c r="EC13" s="32">
        <v>14419</v>
      </c>
      <c r="ED13" s="32">
        <v>437284</v>
      </c>
      <c r="EE13" s="32">
        <v>3008.359999999986</v>
      </c>
      <c r="EF13" s="32">
        <v>0</v>
      </c>
      <c r="EG13" s="32">
        <v>9440.9874999999993</v>
      </c>
      <c r="EH13" s="32">
        <v>12449.347499999985</v>
      </c>
      <c r="EI13" s="32">
        <v>0</v>
      </c>
      <c r="EJ13" s="32">
        <v>0</v>
      </c>
      <c r="EK13" s="32">
        <v>0</v>
      </c>
      <c r="EL13" s="32">
        <v>0</v>
      </c>
      <c r="EM13" s="32">
        <v>0</v>
      </c>
      <c r="EN13" s="32">
        <v>0</v>
      </c>
      <c r="EO13" s="32">
        <v>0</v>
      </c>
      <c r="EP13" s="32">
        <v>0</v>
      </c>
      <c r="EQ13" s="32">
        <f t="shared" si="0"/>
        <v>26748126.725196078</v>
      </c>
      <c r="ER13" s="32">
        <f t="shared" si="1"/>
        <v>551468.75713345094</v>
      </c>
      <c r="ES13" s="32">
        <f t="shared" si="2"/>
        <v>5517026</v>
      </c>
      <c r="ET13" s="32">
        <f t="shared" si="3"/>
        <v>32816621.482329533</v>
      </c>
      <c r="EU13" s="32">
        <f t="shared" si="4"/>
        <v>6218152.8981960788</v>
      </c>
      <c r="EV13" s="32">
        <f t="shared" si="5"/>
        <v>543649.25713345094</v>
      </c>
      <c r="EW13" s="32">
        <f t="shared" si="6"/>
        <v>5506614.1652199998</v>
      </c>
      <c r="EX13" s="32">
        <f t="shared" si="7"/>
        <v>12268416.320549529</v>
      </c>
    </row>
    <row r="14" spans="1:154" ht="24.95" customHeight="1" x14ac:dyDescent="0.2">
      <c r="A14" s="20">
        <v>5</v>
      </c>
      <c r="B14" s="31" t="s">
        <v>96</v>
      </c>
      <c r="C14" s="32">
        <v>0</v>
      </c>
      <c r="D14" s="32">
        <v>0</v>
      </c>
      <c r="E14" s="32">
        <v>0</v>
      </c>
      <c r="F14" s="32">
        <v>0</v>
      </c>
      <c r="G14" s="32">
        <v>0</v>
      </c>
      <c r="H14" s="32">
        <v>0</v>
      </c>
      <c r="I14" s="32">
        <v>0</v>
      </c>
      <c r="J14" s="32">
        <v>0</v>
      </c>
      <c r="K14" s="32">
        <v>11417.9</v>
      </c>
      <c r="L14" s="32">
        <v>40871.15</v>
      </c>
      <c r="M14" s="32">
        <v>15000.46</v>
      </c>
      <c r="N14" s="32">
        <v>67289.510000000009</v>
      </c>
      <c r="O14" s="32">
        <v>11417.9</v>
      </c>
      <c r="P14" s="32">
        <v>40871.15</v>
      </c>
      <c r="Q14" s="32">
        <v>15000.46</v>
      </c>
      <c r="R14" s="32">
        <v>67289.510000000009</v>
      </c>
      <c r="S14" s="32">
        <v>492.41</v>
      </c>
      <c r="T14" s="32">
        <v>2380</v>
      </c>
      <c r="U14" s="32">
        <v>0</v>
      </c>
      <c r="V14" s="32">
        <v>2872.41</v>
      </c>
      <c r="W14" s="32">
        <v>492.41</v>
      </c>
      <c r="X14" s="32">
        <v>2380</v>
      </c>
      <c r="Y14" s="32">
        <v>0</v>
      </c>
      <c r="Z14" s="32">
        <v>2872.41</v>
      </c>
      <c r="AA14" s="32">
        <v>13496892.01</v>
      </c>
      <c r="AB14" s="32">
        <v>730692.36</v>
      </c>
      <c r="AC14" s="32">
        <v>3172583.02</v>
      </c>
      <c r="AD14" s="32">
        <v>17400167.390000001</v>
      </c>
      <c r="AE14" s="32">
        <v>13496892.01</v>
      </c>
      <c r="AF14" s="32">
        <v>730692.36</v>
      </c>
      <c r="AG14" s="32">
        <v>3172583.02</v>
      </c>
      <c r="AH14" s="32">
        <v>17400167.390000001</v>
      </c>
      <c r="AI14" s="32">
        <v>598788.43000000005</v>
      </c>
      <c r="AJ14" s="32">
        <v>1018886.95</v>
      </c>
      <c r="AK14" s="32">
        <v>16948</v>
      </c>
      <c r="AL14" s="32">
        <v>1634623.38</v>
      </c>
      <c r="AM14" s="32">
        <v>598788.43000000005</v>
      </c>
      <c r="AN14" s="32">
        <v>1018886.95</v>
      </c>
      <c r="AO14" s="32">
        <v>16948</v>
      </c>
      <c r="AP14" s="32">
        <v>1634623.38</v>
      </c>
      <c r="AQ14" s="32">
        <v>58458.905196078435</v>
      </c>
      <c r="AR14" s="32">
        <v>167522.10713345098</v>
      </c>
      <c r="AS14" s="32">
        <v>2524</v>
      </c>
      <c r="AT14" s="32">
        <v>228505.01232952942</v>
      </c>
      <c r="AU14" s="32">
        <v>58458.905196078435</v>
      </c>
      <c r="AV14" s="32">
        <v>167522.10713345098</v>
      </c>
      <c r="AW14" s="32">
        <v>2524</v>
      </c>
      <c r="AX14" s="32">
        <v>228505.01232952942</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3324.81</v>
      </c>
      <c r="CO14" s="32">
        <v>0</v>
      </c>
      <c r="CP14" s="32">
        <v>3324.81</v>
      </c>
      <c r="CQ14" s="32">
        <v>0</v>
      </c>
      <c r="CR14" s="32">
        <v>3324.81</v>
      </c>
      <c r="CS14" s="32">
        <v>0</v>
      </c>
      <c r="CT14" s="32">
        <v>3324.81</v>
      </c>
      <c r="CU14" s="32">
        <v>416594.61</v>
      </c>
      <c r="CV14" s="32">
        <v>342109.7</v>
      </c>
      <c r="CW14" s="32">
        <v>0</v>
      </c>
      <c r="CX14" s="32">
        <v>758704.31</v>
      </c>
      <c r="CY14" s="32">
        <v>416594.61</v>
      </c>
      <c r="CZ14" s="32">
        <v>13309.516000000003</v>
      </c>
      <c r="DA14" s="32">
        <v>0</v>
      </c>
      <c r="DB14" s="32">
        <v>429904.12599999999</v>
      </c>
      <c r="DC14" s="32">
        <v>12839.4</v>
      </c>
      <c r="DD14" s="32">
        <v>48457.97</v>
      </c>
      <c r="DE14" s="32">
        <v>610</v>
      </c>
      <c r="DF14" s="32">
        <v>61907.37</v>
      </c>
      <c r="DG14" s="32">
        <v>12839.4</v>
      </c>
      <c r="DH14" s="32">
        <v>48457.97</v>
      </c>
      <c r="DI14" s="32">
        <v>610</v>
      </c>
      <c r="DJ14" s="32">
        <v>61907.37</v>
      </c>
      <c r="DK14" s="32">
        <v>1357515.91</v>
      </c>
      <c r="DL14" s="32">
        <v>0</v>
      </c>
      <c r="DM14" s="32">
        <v>0</v>
      </c>
      <c r="DN14" s="32">
        <v>1357515.91</v>
      </c>
      <c r="DO14" s="32">
        <v>653616.23699999973</v>
      </c>
      <c r="DP14" s="32">
        <v>0</v>
      </c>
      <c r="DQ14" s="32">
        <v>0</v>
      </c>
      <c r="DR14" s="32">
        <v>653616.23699999973</v>
      </c>
      <c r="DS14" s="32">
        <v>0</v>
      </c>
      <c r="DT14" s="32">
        <v>0</v>
      </c>
      <c r="DU14" s="32">
        <v>0</v>
      </c>
      <c r="DV14" s="32">
        <v>0</v>
      </c>
      <c r="DW14" s="32">
        <v>0</v>
      </c>
      <c r="DX14" s="32">
        <v>0</v>
      </c>
      <c r="DY14" s="32">
        <v>0</v>
      </c>
      <c r="DZ14" s="32">
        <v>0</v>
      </c>
      <c r="EA14" s="32">
        <v>11867.81</v>
      </c>
      <c r="EB14" s="32">
        <v>10800</v>
      </c>
      <c r="EC14" s="32">
        <v>375</v>
      </c>
      <c r="ED14" s="32">
        <v>23042.809999999998</v>
      </c>
      <c r="EE14" s="32">
        <v>11867.81</v>
      </c>
      <c r="EF14" s="32">
        <v>10800</v>
      </c>
      <c r="EG14" s="32">
        <v>375</v>
      </c>
      <c r="EH14" s="32">
        <v>23042.809999999998</v>
      </c>
      <c r="EI14" s="32">
        <v>0</v>
      </c>
      <c r="EJ14" s="32">
        <v>0</v>
      </c>
      <c r="EK14" s="32">
        <v>0</v>
      </c>
      <c r="EL14" s="32">
        <v>0</v>
      </c>
      <c r="EM14" s="32">
        <v>0</v>
      </c>
      <c r="EN14" s="32">
        <v>0</v>
      </c>
      <c r="EO14" s="32">
        <v>0</v>
      </c>
      <c r="EP14" s="32">
        <v>0</v>
      </c>
      <c r="EQ14" s="32">
        <f t="shared" si="0"/>
        <v>15964867.385196079</v>
      </c>
      <c r="ER14" s="32">
        <f t="shared" si="1"/>
        <v>2365045.0471334513</v>
      </c>
      <c r="ES14" s="32">
        <f t="shared" si="2"/>
        <v>3208040.48</v>
      </c>
      <c r="ET14" s="32">
        <f t="shared" si="3"/>
        <v>21537952.912329528</v>
      </c>
      <c r="EU14" s="32">
        <f t="shared" si="4"/>
        <v>15260967.712196078</v>
      </c>
      <c r="EV14" s="32">
        <f t="shared" si="5"/>
        <v>2036244.863133451</v>
      </c>
      <c r="EW14" s="32">
        <f t="shared" si="6"/>
        <v>3208040.48</v>
      </c>
      <c r="EX14" s="32">
        <f t="shared" si="7"/>
        <v>20505253.055329528</v>
      </c>
    </row>
    <row r="15" spans="1:154" ht="24.95" customHeight="1" x14ac:dyDescent="0.2">
      <c r="A15" s="20">
        <v>6</v>
      </c>
      <c r="B15" s="31" t="s">
        <v>33</v>
      </c>
      <c r="C15" s="32">
        <v>4380748.3099999996</v>
      </c>
      <c r="D15" s="32">
        <v>0</v>
      </c>
      <c r="E15" s="32">
        <v>0</v>
      </c>
      <c r="F15" s="32">
        <v>4380748.3099999996</v>
      </c>
      <c r="G15" s="32">
        <v>1477207.0426246328</v>
      </c>
      <c r="H15" s="32">
        <v>0</v>
      </c>
      <c r="I15" s="32">
        <v>0</v>
      </c>
      <c r="J15" s="32">
        <v>1477207.0426246328</v>
      </c>
      <c r="K15" s="32">
        <v>911</v>
      </c>
      <c r="L15" s="32">
        <v>74577.579999999987</v>
      </c>
      <c r="M15" s="32">
        <v>0</v>
      </c>
      <c r="N15" s="32">
        <v>75488.579999999987</v>
      </c>
      <c r="O15" s="32">
        <v>911</v>
      </c>
      <c r="P15" s="32">
        <v>74577.579999999987</v>
      </c>
      <c r="Q15" s="32">
        <v>0</v>
      </c>
      <c r="R15" s="32">
        <v>75488.579999999987</v>
      </c>
      <c r="S15" s="32">
        <v>24625.7</v>
      </c>
      <c r="T15" s="32">
        <v>6492.37</v>
      </c>
      <c r="U15" s="32">
        <v>0</v>
      </c>
      <c r="V15" s="32">
        <v>31118.07</v>
      </c>
      <c r="W15" s="32">
        <v>24625.7</v>
      </c>
      <c r="X15" s="32">
        <v>6492.37</v>
      </c>
      <c r="Y15" s="32">
        <v>0</v>
      </c>
      <c r="Z15" s="32">
        <v>31118.07</v>
      </c>
      <c r="AA15" s="32">
        <v>0</v>
      </c>
      <c r="AB15" s="32">
        <v>0</v>
      </c>
      <c r="AC15" s="32">
        <v>0</v>
      </c>
      <c r="AD15" s="32">
        <v>0</v>
      </c>
      <c r="AE15" s="32">
        <v>0</v>
      </c>
      <c r="AF15" s="32">
        <v>0</v>
      </c>
      <c r="AG15" s="32">
        <v>0</v>
      </c>
      <c r="AH15" s="32">
        <v>0</v>
      </c>
      <c r="AI15" s="32">
        <v>2756521.46</v>
      </c>
      <c r="AJ15" s="32">
        <v>9464281.5199999996</v>
      </c>
      <c r="AK15" s="32">
        <v>127448.73999999999</v>
      </c>
      <c r="AL15" s="32">
        <v>12348251.720000001</v>
      </c>
      <c r="AM15" s="32">
        <v>905581.11105790781</v>
      </c>
      <c r="AN15" s="32">
        <v>2853068.176</v>
      </c>
      <c r="AO15" s="32">
        <v>40484.421999999991</v>
      </c>
      <c r="AP15" s="32">
        <v>3799133.7090579076</v>
      </c>
      <c r="AQ15" s="32">
        <v>341673.25519607845</v>
      </c>
      <c r="AR15" s="32">
        <v>1093671.3671334512</v>
      </c>
      <c r="AS15" s="32">
        <v>19139</v>
      </c>
      <c r="AT15" s="32">
        <v>1454483.6223295296</v>
      </c>
      <c r="AU15" s="32">
        <v>108179.56119607849</v>
      </c>
      <c r="AV15" s="32">
        <v>369566.61513345107</v>
      </c>
      <c r="AW15" s="32">
        <v>5741.7000000000007</v>
      </c>
      <c r="AX15" s="32">
        <v>483487.87632952956</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163828.06000000003</v>
      </c>
      <c r="CN15" s="32">
        <v>0</v>
      </c>
      <c r="CO15" s="32">
        <v>0</v>
      </c>
      <c r="CP15" s="32">
        <v>163828.06000000003</v>
      </c>
      <c r="CQ15" s="32">
        <v>163828.06000000003</v>
      </c>
      <c r="CR15" s="32">
        <v>0</v>
      </c>
      <c r="CS15" s="32">
        <v>0</v>
      </c>
      <c r="CT15" s="32">
        <v>163828.06000000003</v>
      </c>
      <c r="CU15" s="32">
        <v>662477.08000000007</v>
      </c>
      <c r="CV15" s="32">
        <v>93565.992400000003</v>
      </c>
      <c r="CW15" s="32">
        <v>0</v>
      </c>
      <c r="CX15" s="32">
        <v>756043.07240000006</v>
      </c>
      <c r="CY15" s="32">
        <v>662477.08000000007</v>
      </c>
      <c r="CZ15" s="32">
        <v>69222.79071999999</v>
      </c>
      <c r="DA15" s="32">
        <v>0</v>
      </c>
      <c r="DB15" s="32">
        <v>731699.87072000001</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218116.02999999997</v>
      </c>
      <c r="DU15" s="32">
        <v>0</v>
      </c>
      <c r="DV15" s="32">
        <v>218116.02999999997</v>
      </c>
      <c r="DW15" s="32">
        <v>0</v>
      </c>
      <c r="DX15" s="32">
        <v>218116.02999999997</v>
      </c>
      <c r="DY15" s="32">
        <v>0</v>
      </c>
      <c r="DZ15" s="32">
        <v>218116.02999999997</v>
      </c>
      <c r="EA15" s="32">
        <v>148446.25999999998</v>
      </c>
      <c r="EB15" s="32">
        <v>0</v>
      </c>
      <c r="EC15" s="32">
        <v>0</v>
      </c>
      <c r="ED15" s="32">
        <v>148446.25999999998</v>
      </c>
      <c r="EE15" s="32">
        <v>148446.25999999998</v>
      </c>
      <c r="EF15" s="32">
        <v>0</v>
      </c>
      <c r="EG15" s="32">
        <v>0</v>
      </c>
      <c r="EH15" s="32">
        <v>148446.25999999998</v>
      </c>
      <c r="EI15" s="32">
        <v>0</v>
      </c>
      <c r="EJ15" s="32">
        <v>0</v>
      </c>
      <c r="EK15" s="32">
        <v>0</v>
      </c>
      <c r="EL15" s="32">
        <v>0</v>
      </c>
      <c r="EM15" s="32">
        <v>0</v>
      </c>
      <c r="EN15" s="32">
        <v>0</v>
      </c>
      <c r="EO15" s="32">
        <v>0</v>
      </c>
      <c r="EP15" s="32">
        <v>0</v>
      </c>
      <c r="EQ15" s="32">
        <f t="shared" si="0"/>
        <v>8479231.1251960788</v>
      </c>
      <c r="ER15" s="32">
        <f t="shared" si="1"/>
        <v>10950704.85953345</v>
      </c>
      <c r="ES15" s="32">
        <f t="shared" si="2"/>
        <v>146587.74</v>
      </c>
      <c r="ET15" s="32">
        <f t="shared" si="3"/>
        <v>19576523.724729531</v>
      </c>
      <c r="EU15" s="32">
        <f t="shared" si="4"/>
        <v>3491255.8148786188</v>
      </c>
      <c r="EV15" s="32">
        <f t="shared" si="5"/>
        <v>3591043.5618534512</v>
      </c>
      <c r="EW15" s="32">
        <f t="shared" si="6"/>
        <v>46226.121999999988</v>
      </c>
      <c r="EX15" s="32">
        <f t="shared" si="7"/>
        <v>7128525.4987320704</v>
      </c>
    </row>
    <row r="16" spans="1:154" ht="24.95" customHeight="1" x14ac:dyDescent="0.2">
      <c r="A16" s="20">
        <v>7</v>
      </c>
      <c r="B16" s="31" t="s">
        <v>31</v>
      </c>
      <c r="C16" s="32">
        <v>49814.5</v>
      </c>
      <c r="D16" s="32">
        <v>0</v>
      </c>
      <c r="E16" s="32">
        <v>323750</v>
      </c>
      <c r="F16" s="32">
        <v>373564.5</v>
      </c>
      <c r="G16" s="32">
        <v>49814.5</v>
      </c>
      <c r="H16" s="32">
        <v>0</v>
      </c>
      <c r="I16" s="32">
        <v>323750</v>
      </c>
      <c r="J16" s="32">
        <v>373564.5</v>
      </c>
      <c r="K16" s="32">
        <v>1900.37</v>
      </c>
      <c r="L16" s="32">
        <v>0</v>
      </c>
      <c r="M16" s="32">
        <v>4927.96</v>
      </c>
      <c r="N16" s="32">
        <v>6828.33</v>
      </c>
      <c r="O16" s="32">
        <v>1900.37</v>
      </c>
      <c r="P16" s="32">
        <v>0</v>
      </c>
      <c r="Q16" s="32">
        <v>4927.96</v>
      </c>
      <c r="R16" s="32">
        <v>6828.33</v>
      </c>
      <c r="S16" s="32">
        <v>0</v>
      </c>
      <c r="T16" s="32">
        <v>0</v>
      </c>
      <c r="U16" s="32">
        <v>2000</v>
      </c>
      <c r="V16" s="32">
        <v>2000</v>
      </c>
      <c r="W16" s="32">
        <v>0</v>
      </c>
      <c r="X16" s="32">
        <v>0</v>
      </c>
      <c r="Y16" s="32">
        <v>2000</v>
      </c>
      <c r="Z16" s="32">
        <v>2000</v>
      </c>
      <c r="AA16" s="32">
        <v>5954236.6311815511</v>
      </c>
      <c r="AB16" s="32">
        <v>308418.85326552199</v>
      </c>
      <c r="AC16" s="32">
        <v>10692470.955652818</v>
      </c>
      <c r="AD16" s="32">
        <v>16955126.440099891</v>
      </c>
      <c r="AE16" s="32">
        <v>5954236.6311815511</v>
      </c>
      <c r="AF16" s="32">
        <v>308418.85326552199</v>
      </c>
      <c r="AG16" s="32">
        <v>10692470.955652818</v>
      </c>
      <c r="AH16" s="32">
        <v>16955126.440099891</v>
      </c>
      <c r="AI16" s="32">
        <v>213269.29</v>
      </c>
      <c r="AJ16" s="32">
        <v>144694.85999999999</v>
      </c>
      <c r="AK16" s="32">
        <v>215522.42</v>
      </c>
      <c r="AL16" s="32">
        <v>573486.57000000007</v>
      </c>
      <c r="AM16" s="32">
        <v>88216.795000000013</v>
      </c>
      <c r="AN16" s="32">
        <v>66505.342499999984</v>
      </c>
      <c r="AO16" s="32">
        <v>74958.867500000022</v>
      </c>
      <c r="AP16" s="32">
        <v>229681.00500000003</v>
      </c>
      <c r="AQ16" s="32">
        <v>42954.385196078438</v>
      </c>
      <c r="AR16" s="32">
        <v>67715.407133450979</v>
      </c>
      <c r="AS16" s="32">
        <v>26535.42</v>
      </c>
      <c r="AT16" s="32">
        <v>137205.2123295294</v>
      </c>
      <c r="AU16" s="32">
        <v>17642.672696078436</v>
      </c>
      <c r="AV16" s="32">
        <v>60777.419633450976</v>
      </c>
      <c r="AW16" s="32">
        <v>6633.8549999999996</v>
      </c>
      <c r="AX16" s="32">
        <v>85053.947329529401</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6262175.1763776299</v>
      </c>
      <c r="ER16" s="32">
        <f t="shared" si="1"/>
        <v>520829.12039897294</v>
      </c>
      <c r="ES16" s="32">
        <f t="shared" si="2"/>
        <v>11265206.755652819</v>
      </c>
      <c r="ET16" s="32">
        <f t="shared" si="3"/>
        <v>18048211.052429419</v>
      </c>
      <c r="EU16" s="32">
        <f t="shared" si="4"/>
        <v>6111810.9688776294</v>
      </c>
      <c r="EV16" s="32">
        <f t="shared" si="5"/>
        <v>435701.61539897294</v>
      </c>
      <c r="EW16" s="32">
        <f t="shared" si="6"/>
        <v>11104741.638152819</v>
      </c>
      <c r="EX16" s="32">
        <f t="shared" si="7"/>
        <v>17652254.222429417</v>
      </c>
    </row>
    <row r="17" spans="1:154" ht="24.95" customHeight="1" x14ac:dyDescent="0.2">
      <c r="A17" s="20">
        <v>8</v>
      </c>
      <c r="B17" s="31" t="s">
        <v>36</v>
      </c>
      <c r="C17" s="32">
        <v>46108.430000000022</v>
      </c>
      <c r="D17" s="32">
        <v>0</v>
      </c>
      <c r="E17" s="32">
        <v>15000</v>
      </c>
      <c r="F17" s="32">
        <v>61108.430000000022</v>
      </c>
      <c r="G17" s="32">
        <v>39000.000000000058</v>
      </c>
      <c r="H17" s="32">
        <v>0</v>
      </c>
      <c r="I17" s="32">
        <v>15000</v>
      </c>
      <c r="J17" s="32">
        <v>54000.000000000058</v>
      </c>
      <c r="K17" s="32">
        <v>118.48000000000415</v>
      </c>
      <c r="L17" s="32">
        <v>117.71</v>
      </c>
      <c r="M17" s="32">
        <v>0</v>
      </c>
      <c r="N17" s="32">
        <v>236.19000000000415</v>
      </c>
      <c r="O17" s="32">
        <v>118.48000000000415</v>
      </c>
      <c r="P17" s="32">
        <v>117.71</v>
      </c>
      <c r="Q17" s="32">
        <v>0</v>
      </c>
      <c r="R17" s="32">
        <v>236.19000000000415</v>
      </c>
      <c r="S17" s="32">
        <v>839.72628799999961</v>
      </c>
      <c r="T17" s="32">
        <v>135.00371199999998</v>
      </c>
      <c r="U17" s="32">
        <v>0</v>
      </c>
      <c r="V17" s="32">
        <v>974.72999999999956</v>
      </c>
      <c r="W17" s="32">
        <v>839.72628799999961</v>
      </c>
      <c r="X17" s="32">
        <v>135.00371199999998</v>
      </c>
      <c r="Y17" s="32">
        <v>0</v>
      </c>
      <c r="Z17" s="32">
        <v>974.72999999999956</v>
      </c>
      <c r="AA17" s="32">
        <v>5725762.0610999912</v>
      </c>
      <c r="AB17" s="32">
        <v>382553.62530000077</v>
      </c>
      <c r="AC17" s="32">
        <v>2356180.3536000089</v>
      </c>
      <c r="AD17" s="32">
        <v>8464496.040000001</v>
      </c>
      <c r="AE17" s="32">
        <v>5725762.0610999912</v>
      </c>
      <c r="AF17" s="32">
        <v>382553.62530000077</v>
      </c>
      <c r="AG17" s="32">
        <v>2356180.3536000089</v>
      </c>
      <c r="AH17" s="32">
        <v>8464496.040000001</v>
      </c>
      <c r="AI17" s="32">
        <v>924428.83277900005</v>
      </c>
      <c r="AJ17" s="32">
        <v>1236747.6780909998</v>
      </c>
      <c r="AK17" s="32">
        <v>85043.329130000013</v>
      </c>
      <c r="AL17" s="32">
        <v>2246219.84</v>
      </c>
      <c r="AM17" s="32">
        <v>924428.83277900005</v>
      </c>
      <c r="AN17" s="32">
        <v>1236747.6780909998</v>
      </c>
      <c r="AO17" s="32">
        <v>85043.329130000013</v>
      </c>
      <c r="AP17" s="32">
        <v>2246219.84</v>
      </c>
      <c r="AQ17" s="32">
        <v>208129.816144549</v>
      </c>
      <c r="AR17" s="32">
        <v>217716.60385545105</v>
      </c>
      <c r="AS17" s="32">
        <v>4348</v>
      </c>
      <c r="AT17" s="32">
        <v>430194.42000000004</v>
      </c>
      <c r="AU17" s="32">
        <v>208129.816144549</v>
      </c>
      <c r="AV17" s="32">
        <v>217716.60385545105</v>
      </c>
      <c r="AW17" s="32">
        <v>4348</v>
      </c>
      <c r="AX17" s="32">
        <v>430194.42000000004</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1.4779288903810084E-12</v>
      </c>
      <c r="BX17" s="32">
        <v>0</v>
      </c>
      <c r="BY17" s="32">
        <v>0</v>
      </c>
      <c r="BZ17" s="32">
        <v>1.4779288903810084E-12</v>
      </c>
      <c r="CA17" s="32">
        <v>1.4779288903810084E-12</v>
      </c>
      <c r="CB17" s="32">
        <v>0</v>
      </c>
      <c r="CC17" s="32">
        <v>0</v>
      </c>
      <c r="CD17" s="32">
        <v>1.4779288903810084E-12</v>
      </c>
      <c r="CE17" s="32">
        <v>0</v>
      </c>
      <c r="CF17" s="32">
        <v>0</v>
      </c>
      <c r="CG17" s="32">
        <v>0</v>
      </c>
      <c r="CH17" s="32">
        <v>0</v>
      </c>
      <c r="CI17" s="32">
        <v>0</v>
      </c>
      <c r="CJ17" s="32">
        <v>0</v>
      </c>
      <c r="CK17" s="32">
        <v>0</v>
      </c>
      <c r="CL17" s="32">
        <v>0</v>
      </c>
      <c r="CM17" s="32">
        <v>210474.235812</v>
      </c>
      <c r="CN17" s="32">
        <v>2485.9341879999993</v>
      </c>
      <c r="CO17" s="32">
        <v>0</v>
      </c>
      <c r="CP17" s="32">
        <v>212960.16999999998</v>
      </c>
      <c r="CQ17" s="32">
        <v>210474.235812</v>
      </c>
      <c r="CR17" s="32">
        <v>2485.9341879999993</v>
      </c>
      <c r="CS17" s="32">
        <v>0</v>
      </c>
      <c r="CT17" s="32">
        <v>212960.16999999998</v>
      </c>
      <c r="CU17" s="32">
        <v>462669.28126800328</v>
      </c>
      <c r="CV17" s="32">
        <v>6998.0487320000011</v>
      </c>
      <c r="CW17" s="32">
        <v>0</v>
      </c>
      <c r="CX17" s="32">
        <v>469667.33000000328</v>
      </c>
      <c r="CY17" s="32">
        <v>144412.09213000064</v>
      </c>
      <c r="CZ17" s="32">
        <v>3526.4093700000012</v>
      </c>
      <c r="DA17" s="32">
        <v>0</v>
      </c>
      <c r="DB17" s="32">
        <v>147938.50150000065</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56685.502719999982</v>
      </c>
      <c r="EB17" s="32">
        <v>2533.8572800000002</v>
      </c>
      <c r="EC17" s="32">
        <v>99800</v>
      </c>
      <c r="ED17" s="32">
        <v>159019.35999999999</v>
      </c>
      <c r="EE17" s="32">
        <v>13885.079719999994</v>
      </c>
      <c r="EF17" s="32">
        <v>634.23028000000022</v>
      </c>
      <c r="EG17" s="32">
        <v>24950</v>
      </c>
      <c r="EH17" s="32">
        <v>39469.31</v>
      </c>
      <c r="EI17" s="32">
        <v>0</v>
      </c>
      <c r="EJ17" s="32">
        <v>0</v>
      </c>
      <c r="EK17" s="32">
        <v>0</v>
      </c>
      <c r="EL17" s="32">
        <v>0</v>
      </c>
      <c r="EM17" s="32">
        <v>0</v>
      </c>
      <c r="EN17" s="32">
        <v>0</v>
      </c>
      <c r="EO17" s="32">
        <v>0</v>
      </c>
      <c r="EP17" s="32">
        <v>0</v>
      </c>
      <c r="EQ17" s="32">
        <f t="shared" si="0"/>
        <v>7635216.366111544</v>
      </c>
      <c r="ER17" s="32">
        <f t="shared" si="1"/>
        <v>1849288.4611584516</v>
      </c>
      <c r="ES17" s="32">
        <f t="shared" si="2"/>
        <v>2560371.6827300088</v>
      </c>
      <c r="ET17" s="32">
        <f t="shared" si="3"/>
        <v>12044876.510000004</v>
      </c>
      <c r="EU17" s="32">
        <f t="shared" si="4"/>
        <v>7267050.3239735411</v>
      </c>
      <c r="EV17" s="32">
        <f t="shared" si="5"/>
        <v>1843917.1947964516</v>
      </c>
      <c r="EW17" s="32">
        <f t="shared" si="6"/>
        <v>2485521.6827300088</v>
      </c>
      <c r="EX17" s="32">
        <f t="shared" si="7"/>
        <v>11596489.201500002</v>
      </c>
    </row>
    <row r="18" spans="1:154" ht="24.95" customHeight="1" x14ac:dyDescent="0.2">
      <c r="A18" s="20">
        <v>9</v>
      </c>
      <c r="B18" s="31" t="s">
        <v>35</v>
      </c>
      <c r="C18" s="32">
        <v>0</v>
      </c>
      <c r="D18" s="32">
        <v>0</v>
      </c>
      <c r="E18" s="32">
        <v>43000</v>
      </c>
      <c r="F18" s="32">
        <v>43000</v>
      </c>
      <c r="G18" s="32">
        <v>0</v>
      </c>
      <c r="H18" s="32">
        <v>0</v>
      </c>
      <c r="I18" s="32">
        <v>43000</v>
      </c>
      <c r="J18" s="32">
        <v>43000</v>
      </c>
      <c r="K18" s="32">
        <v>0</v>
      </c>
      <c r="L18" s="32">
        <v>2398.21</v>
      </c>
      <c r="M18" s="32">
        <v>1150.3</v>
      </c>
      <c r="N18" s="32">
        <v>3548.51</v>
      </c>
      <c r="O18" s="32">
        <v>0</v>
      </c>
      <c r="P18" s="32">
        <v>2398.21</v>
      </c>
      <c r="Q18" s="32">
        <v>1150.3</v>
      </c>
      <c r="R18" s="32">
        <v>3548.51</v>
      </c>
      <c r="S18" s="32">
        <v>0</v>
      </c>
      <c r="T18" s="32">
        <v>0</v>
      </c>
      <c r="U18" s="32">
        <v>1903.07</v>
      </c>
      <c r="V18" s="32">
        <v>1903.07</v>
      </c>
      <c r="W18" s="32">
        <v>0</v>
      </c>
      <c r="X18" s="32">
        <v>0</v>
      </c>
      <c r="Y18" s="32">
        <v>1784.57</v>
      </c>
      <c r="Z18" s="32">
        <v>1784.57</v>
      </c>
      <c r="AA18" s="32">
        <v>1482306.2795804671</v>
      </c>
      <c r="AB18" s="32">
        <v>39276.570660904123</v>
      </c>
      <c r="AC18" s="32">
        <v>4170973.5497586299</v>
      </c>
      <c r="AD18" s="32">
        <v>5692556.4000000013</v>
      </c>
      <c r="AE18" s="32">
        <v>1482306.2795804671</v>
      </c>
      <c r="AF18" s="32">
        <v>39276.570660904123</v>
      </c>
      <c r="AG18" s="32">
        <v>4170973.5497586299</v>
      </c>
      <c r="AH18" s="32">
        <v>5692556.4000000013</v>
      </c>
      <c r="AI18" s="32">
        <v>77338.25</v>
      </c>
      <c r="AJ18" s="32">
        <v>178073.98</v>
      </c>
      <c r="AK18" s="32">
        <v>1843970.0599999996</v>
      </c>
      <c r="AL18" s="32">
        <v>2099382.2899999996</v>
      </c>
      <c r="AM18" s="32">
        <v>49010.000000000007</v>
      </c>
      <c r="AN18" s="32">
        <v>115843.52000000002</v>
      </c>
      <c r="AO18" s="32">
        <v>1098438.1299999994</v>
      </c>
      <c r="AP18" s="32">
        <v>1263291.6499999994</v>
      </c>
      <c r="AQ18" s="32">
        <v>33484.875196078428</v>
      </c>
      <c r="AR18" s="32">
        <v>74368.50713345097</v>
      </c>
      <c r="AS18" s="32">
        <v>216900.05999999997</v>
      </c>
      <c r="AT18" s="32">
        <v>324753.44232952938</v>
      </c>
      <c r="AU18" s="32">
        <v>21072.735196078429</v>
      </c>
      <c r="AV18" s="32">
        <v>70210.937133450963</v>
      </c>
      <c r="AW18" s="32">
        <v>134082.89999999997</v>
      </c>
      <c r="AX18" s="32">
        <v>225366.57232952936</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7327.9900000000007</v>
      </c>
      <c r="CN18" s="32">
        <v>750.01</v>
      </c>
      <c r="CO18" s="32">
        <v>0</v>
      </c>
      <c r="CP18" s="32">
        <v>8078.0000000000009</v>
      </c>
      <c r="CQ18" s="32">
        <v>1869.0200000000004</v>
      </c>
      <c r="CR18" s="32">
        <v>224.99</v>
      </c>
      <c r="CS18" s="32">
        <v>0</v>
      </c>
      <c r="CT18" s="32">
        <v>2094.0100000000002</v>
      </c>
      <c r="CU18" s="32">
        <v>280993.69</v>
      </c>
      <c r="CV18" s="32">
        <v>358364.78000000009</v>
      </c>
      <c r="CW18" s="32">
        <v>44.28</v>
      </c>
      <c r="CX18" s="32">
        <v>639402.75000000012</v>
      </c>
      <c r="CY18" s="32">
        <v>80244.358999999997</v>
      </c>
      <c r="CZ18" s="32">
        <v>78043.780000000086</v>
      </c>
      <c r="DA18" s="32">
        <v>13.280000000000001</v>
      </c>
      <c r="DB18" s="32">
        <v>158301.41900000008</v>
      </c>
      <c r="DC18" s="32">
        <v>0</v>
      </c>
      <c r="DD18" s="32">
        <v>0</v>
      </c>
      <c r="DE18" s="32">
        <v>0</v>
      </c>
      <c r="DF18" s="32">
        <v>0</v>
      </c>
      <c r="DG18" s="32">
        <v>0</v>
      </c>
      <c r="DH18" s="32">
        <v>0</v>
      </c>
      <c r="DI18" s="32">
        <v>0</v>
      </c>
      <c r="DJ18" s="32">
        <v>0</v>
      </c>
      <c r="DK18" s="32">
        <v>1170878.3499999999</v>
      </c>
      <c r="DL18" s="32">
        <v>104858.15000000001</v>
      </c>
      <c r="DM18" s="32">
        <v>0</v>
      </c>
      <c r="DN18" s="32">
        <v>1275736.4999999998</v>
      </c>
      <c r="DO18" s="32">
        <v>634742.30999999982</v>
      </c>
      <c r="DP18" s="32">
        <v>81582.040000000008</v>
      </c>
      <c r="DQ18" s="32">
        <v>0</v>
      </c>
      <c r="DR18" s="32">
        <v>716324.34999999986</v>
      </c>
      <c r="DS18" s="32">
        <v>0</v>
      </c>
      <c r="DT18" s="32">
        <v>0</v>
      </c>
      <c r="DU18" s="32">
        <v>0</v>
      </c>
      <c r="DV18" s="32">
        <v>0</v>
      </c>
      <c r="DW18" s="32">
        <v>0</v>
      </c>
      <c r="DX18" s="32">
        <v>0</v>
      </c>
      <c r="DY18" s="32">
        <v>0</v>
      </c>
      <c r="DZ18" s="32">
        <v>0</v>
      </c>
      <c r="EA18" s="32">
        <v>0</v>
      </c>
      <c r="EB18" s="32">
        <v>0</v>
      </c>
      <c r="EC18" s="32">
        <v>0</v>
      </c>
      <c r="ED18" s="32">
        <v>0</v>
      </c>
      <c r="EE18" s="32">
        <v>0</v>
      </c>
      <c r="EF18" s="32">
        <v>0</v>
      </c>
      <c r="EG18" s="32">
        <v>0</v>
      </c>
      <c r="EH18" s="32">
        <v>0</v>
      </c>
      <c r="EI18" s="32">
        <v>0</v>
      </c>
      <c r="EJ18" s="32">
        <v>0</v>
      </c>
      <c r="EK18" s="32">
        <v>0</v>
      </c>
      <c r="EL18" s="32">
        <v>0</v>
      </c>
      <c r="EM18" s="32">
        <v>0</v>
      </c>
      <c r="EN18" s="32">
        <v>0</v>
      </c>
      <c r="EO18" s="32">
        <v>0</v>
      </c>
      <c r="EP18" s="32">
        <v>0</v>
      </c>
      <c r="EQ18" s="32">
        <f t="shared" si="0"/>
        <v>3052329.4347765455</v>
      </c>
      <c r="ER18" s="32">
        <f t="shared" si="1"/>
        <v>758090.20779435523</v>
      </c>
      <c r="ES18" s="32">
        <f t="shared" si="2"/>
        <v>6277941.3197586294</v>
      </c>
      <c r="ET18" s="32">
        <f t="shared" si="3"/>
        <v>10088360.962329531</v>
      </c>
      <c r="EU18" s="32">
        <f t="shared" si="4"/>
        <v>2269244.7037765454</v>
      </c>
      <c r="EV18" s="32">
        <f t="shared" si="5"/>
        <v>387580.0477943552</v>
      </c>
      <c r="EW18" s="32">
        <f t="shared" si="6"/>
        <v>5449442.7297586305</v>
      </c>
      <c r="EX18" s="32">
        <f t="shared" si="7"/>
        <v>8106267.4813295295</v>
      </c>
    </row>
    <row r="19" spans="1:154" ht="24.95" customHeight="1" x14ac:dyDescent="0.2">
      <c r="A19" s="20">
        <v>10</v>
      </c>
      <c r="B19" s="31" t="s">
        <v>38</v>
      </c>
      <c r="C19" s="32">
        <v>0</v>
      </c>
      <c r="D19" s="32">
        <v>0</v>
      </c>
      <c r="E19" s="32">
        <v>0</v>
      </c>
      <c r="F19" s="32">
        <v>0</v>
      </c>
      <c r="G19" s="32">
        <v>0</v>
      </c>
      <c r="H19" s="32">
        <v>0</v>
      </c>
      <c r="I19" s="32">
        <v>0</v>
      </c>
      <c r="J19" s="32">
        <v>0</v>
      </c>
      <c r="K19" s="32">
        <v>0</v>
      </c>
      <c r="L19" s="32">
        <v>0</v>
      </c>
      <c r="M19" s="32">
        <v>42.37</v>
      </c>
      <c r="N19" s="32">
        <v>42.37</v>
      </c>
      <c r="O19" s="32">
        <v>0</v>
      </c>
      <c r="P19" s="32">
        <v>0</v>
      </c>
      <c r="Q19" s="32">
        <v>42.37</v>
      </c>
      <c r="R19" s="32">
        <v>42.37</v>
      </c>
      <c r="S19" s="32">
        <v>0</v>
      </c>
      <c r="T19" s="32">
        <v>0</v>
      </c>
      <c r="U19" s="32">
        <v>1641.04</v>
      </c>
      <c r="V19" s="32">
        <v>1641.04</v>
      </c>
      <c r="W19" s="32">
        <v>0</v>
      </c>
      <c r="X19" s="32">
        <v>0</v>
      </c>
      <c r="Y19" s="32">
        <v>492.30999999999995</v>
      </c>
      <c r="Z19" s="32">
        <v>492.30999999999995</v>
      </c>
      <c r="AA19" s="32">
        <v>61788.390000000007</v>
      </c>
      <c r="AB19" s="32">
        <v>4840.49</v>
      </c>
      <c r="AC19" s="32">
        <v>7096398.29</v>
      </c>
      <c r="AD19" s="32">
        <v>7163027.1699999999</v>
      </c>
      <c r="AE19" s="32">
        <v>61788.390000000007</v>
      </c>
      <c r="AF19" s="32">
        <v>4840.49</v>
      </c>
      <c r="AG19" s="32">
        <v>7096398.29</v>
      </c>
      <c r="AH19" s="32">
        <v>7163027.1699999999</v>
      </c>
      <c r="AI19" s="32">
        <v>39.5</v>
      </c>
      <c r="AJ19" s="32">
        <v>11373</v>
      </c>
      <c r="AK19" s="32">
        <v>1615921.3599999999</v>
      </c>
      <c r="AL19" s="32">
        <v>1627333.8599999999</v>
      </c>
      <c r="AM19" s="32">
        <v>11.850000000000001</v>
      </c>
      <c r="AN19" s="32">
        <v>3411.8999999999996</v>
      </c>
      <c r="AO19" s="32">
        <v>560427.36999999988</v>
      </c>
      <c r="AP19" s="32">
        <v>563851.11999999988</v>
      </c>
      <c r="AQ19" s="32">
        <v>4310.84</v>
      </c>
      <c r="AR19" s="32">
        <v>59909.760000000002</v>
      </c>
      <c r="AS19" s="32">
        <v>138710.90000000002</v>
      </c>
      <c r="AT19" s="32">
        <v>202931.50000000003</v>
      </c>
      <c r="AU19" s="32">
        <v>3400.84</v>
      </c>
      <c r="AV19" s="32">
        <v>57708.26</v>
      </c>
      <c r="AW19" s="32">
        <v>41613.270000000033</v>
      </c>
      <c r="AX19" s="32">
        <v>102722.37000000004</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v>0</v>
      </c>
      <c r="DI19" s="32">
        <v>0</v>
      </c>
      <c r="DJ19" s="32">
        <v>0</v>
      </c>
      <c r="DK19" s="32">
        <v>4150.33</v>
      </c>
      <c r="DL19" s="32">
        <v>0</v>
      </c>
      <c r="DM19" s="32">
        <v>0</v>
      </c>
      <c r="DN19" s="32">
        <v>4150.33</v>
      </c>
      <c r="DO19" s="32">
        <v>4150.33</v>
      </c>
      <c r="DP19" s="32">
        <v>0</v>
      </c>
      <c r="DQ19" s="32">
        <v>0</v>
      </c>
      <c r="DR19" s="32">
        <v>4150.33</v>
      </c>
      <c r="DS19" s="32">
        <v>0</v>
      </c>
      <c r="DT19" s="32">
        <v>0</v>
      </c>
      <c r="DU19" s="32">
        <v>0</v>
      </c>
      <c r="DV19" s="32">
        <v>0</v>
      </c>
      <c r="DW19" s="32">
        <v>0</v>
      </c>
      <c r="DX19" s="32">
        <v>0</v>
      </c>
      <c r="DY19" s="32">
        <v>0</v>
      </c>
      <c r="DZ19" s="32">
        <v>0</v>
      </c>
      <c r="EA19" s="32">
        <v>0</v>
      </c>
      <c r="EB19" s="32">
        <v>0</v>
      </c>
      <c r="EC19" s="32">
        <v>0</v>
      </c>
      <c r="ED19" s="32">
        <v>0</v>
      </c>
      <c r="EE19" s="32">
        <v>0</v>
      </c>
      <c r="EF19" s="32">
        <v>0</v>
      </c>
      <c r="EG19" s="32">
        <v>0</v>
      </c>
      <c r="EH19" s="32">
        <v>0</v>
      </c>
      <c r="EI19" s="32">
        <v>0</v>
      </c>
      <c r="EJ19" s="32">
        <v>0</v>
      </c>
      <c r="EK19" s="32">
        <v>0</v>
      </c>
      <c r="EL19" s="32">
        <v>0</v>
      </c>
      <c r="EM19" s="32">
        <v>0</v>
      </c>
      <c r="EN19" s="32">
        <v>0</v>
      </c>
      <c r="EO19" s="32">
        <v>0</v>
      </c>
      <c r="EP19" s="32">
        <v>0</v>
      </c>
      <c r="EQ19" s="32">
        <f t="shared" si="0"/>
        <v>70289.060000000012</v>
      </c>
      <c r="ER19" s="32">
        <f t="shared" si="1"/>
        <v>76123.25</v>
      </c>
      <c r="ES19" s="32">
        <f t="shared" si="2"/>
        <v>8852713.9600000009</v>
      </c>
      <c r="ET19" s="32">
        <f t="shared" si="3"/>
        <v>8999126.2699999996</v>
      </c>
      <c r="EU19" s="32">
        <f t="shared" si="4"/>
        <v>69351.41</v>
      </c>
      <c r="EV19" s="32">
        <f t="shared" si="5"/>
        <v>65960.649999999994</v>
      </c>
      <c r="EW19" s="32">
        <f t="shared" si="6"/>
        <v>7698973.6100000003</v>
      </c>
      <c r="EX19" s="32">
        <f t="shared" si="7"/>
        <v>7834285.6699999999</v>
      </c>
    </row>
    <row r="20" spans="1:154" ht="24.95" customHeight="1" x14ac:dyDescent="0.2">
      <c r="A20" s="20">
        <v>11</v>
      </c>
      <c r="B20" s="31" t="s">
        <v>34</v>
      </c>
      <c r="C20" s="32">
        <v>1000</v>
      </c>
      <c r="D20" s="32">
        <v>22149.03</v>
      </c>
      <c r="E20" s="32">
        <v>0</v>
      </c>
      <c r="F20" s="32">
        <v>23149.03</v>
      </c>
      <c r="G20" s="32">
        <v>1000</v>
      </c>
      <c r="H20" s="32">
        <v>21370.949999999997</v>
      </c>
      <c r="I20" s="32">
        <v>0</v>
      </c>
      <c r="J20" s="32">
        <v>22370.949999999997</v>
      </c>
      <c r="K20" s="32">
        <v>653.9</v>
      </c>
      <c r="L20" s="32">
        <v>41342.81</v>
      </c>
      <c r="M20" s="32">
        <v>0</v>
      </c>
      <c r="N20" s="32">
        <v>41996.71</v>
      </c>
      <c r="O20" s="32">
        <v>653.9</v>
      </c>
      <c r="P20" s="32">
        <v>41342.81</v>
      </c>
      <c r="Q20" s="32">
        <v>0</v>
      </c>
      <c r="R20" s="32">
        <v>41996.71</v>
      </c>
      <c r="S20" s="32">
        <v>0</v>
      </c>
      <c r="T20" s="32">
        <v>5853.76</v>
      </c>
      <c r="U20" s="32">
        <v>0</v>
      </c>
      <c r="V20" s="32">
        <v>5853.76</v>
      </c>
      <c r="W20" s="32">
        <v>0</v>
      </c>
      <c r="X20" s="32">
        <v>5853.76</v>
      </c>
      <c r="Y20" s="32">
        <v>0</v>
      </c>
      <c r="Z20" s="32">
        <v>5853.76</v>
      </c>
      <c r="AA20" s="32">
        <v>4052559.46</v>
      </c>
      <c r="AB20" s="32">
        <v>14614.887299999999</v>
      </c>
      <c r="AC20" s="32">
        <v>187420.83290000074</v>
      </c>
      <c r="AD20" s="32">
        <v>4254595.1802000012</v>
      </c>
      <c r="AE20" s="32">
        <v>3601684.61</v>
      </c>
      <c r="AF20" s="32">
        <v>14069.984459999998</v>
      </c>
      <c r="AG20" s="32">
        <v>187130.05154000074</v>
      </c>
      <c r="AH20" s="32">
        <v>3802884.6460000006</v>
      </c>
      <c r="AI20" s="32">
        <v>517981.47461240488</v>
      </c>
      <c r="AJ20" s="32">
        <v>1034563.2227495951</v>
      </c>
      <c r="AK20" s="32">
        <v>14675.2</v>
      </c>
      <c r="AL20" s="32">
        <v>1567219.8973619998</v>
      </c>
      <c r="AM20" s="32">
        <v>506544.27461240487</v>
      </c>
      <c r="AN20" s="32">
        <v>1008926.9855859587</v>
      </c>
      <c r="AO20" s="32">
        <v>14675.2</v>
      </c>
      <c r="AP20" s="32">
        <v>1530146.4601983635</v>
      </c>
      <c r="AQ20" s="32">
        <v>29762.525196078434</v>
      </c>
      <c r="AR20" s="32">
        <v>140644.26713345098</v>
      </c>
      <c r="AS20" s="32">
        <v>0</v>
      </c>
      <c r="AT20" s="32">
        <v>170406.79232952942</v>
      </c>
      <c r="AU20" s="32">
        <v>29762.525196078434</v>
      </c>
      <c r="AV20" s="32">
        <v>140644.26713345098</v>
      </c>
      <c r="AW20" s="32">
        <v>0</v>
      </c>
      <c r="AX20" s="32">
        <v>170406.79232952942</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1542992.5152</v>
      </c>
      <c r="BP20" s="32">
        <v>0</v>
      </c>
      <c r="BQ20" s="32">
        <v>0</v>
      </c>
      <c r="BR20" s="32">
        <v>1542992.5152</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73793.363500000007</v>
      </c>
      <c r="CN20" s="32">
        <v>1695.28</v>
      </c>
      <c r="CO20" s="32">
        <v>0</v>
      </c>
      <c r="CP20" s="32">
        <v>75488.643500000006</v>
      </c>
      <c r="CQ20" s="32">
        <v>61559.941750000005</v>
      </c>
      <c r="CR20" s="32">
        <v>847.64</v>
      </c>
      <c r="CS20" s="32">
        <v>0</v>
      </c>
      <c r="CT20" s="32">
        <v>62407.581750000005</v>
      </c>
      <c r="CU20" s="32">
        <v>232503.48000000004</v>
      </c>
      <c r="CV20" s="32">
        <v>380244.03</v>
      </c>
      <c r="CW20" s="32">
        <v>0</v>
      </c>
      <c r="CX20" s="32">
        <v>612747.51</v>
      </c>
      <c r="CY20" s="32">
        <v>31216.474924179143</v>
      </c>
      <c r="CZ20" s="32">
        <v>77798.642999999924</v>
      </c>
      <c r="DA20" s="32">
        <v>0</v>
      </c>
      <c r="DB20" s="32">
        <v>109015.11792417907</v>
      </c>
      <c r="DC20" s="32">
        <v>122.53</v>
      </c>
      <c r="DD20" s="32">
        <v>3845.56</v>
      </c>
      <c r="DE20" s="32">
        <v>0</v>
      </c>
      <c r="DF20" s="32">
        <v>3968.09</v>
      </c>
      <c r="DG20" s="32">
        <v>122.53</v>
      </c>
      <c r="DH20" s="32">
        <v>3845.56</v>
      </c>
      <c r="DI20" s="32">
        <v>0</v>
      </c>
      <c r="DJ20" s="32">
        <v>3968.09</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61549.61</v>
      </c>
      <c r="EB20" s="32">
        <v>0</v>
      </c>
      <c r="EC20" s="32">
        <v>0</v>
      </c>
      <c r="ED20" s="32">
        <v>61549.61</v>
      </c>
      <c r="EE20" s="32">
        <v>5821.1616666666741</v>
      </c>
      <c r="EF20" s="32">
        <v>0</v>
      </c>
      <c r="EG20" s="32">
        <v>0</v>
      </c>
      <c r="EH20" s="32">
        <v>5821.1616666666741</v>
      </c>
      <c r="EI20" s="32">
        <v>0</v>
      </c>
      <c r="EJ20" s="32">
        <v>0</v>
      </c>
      <c r="EK20" s="32">
        <v>0</v>
      </c>
      <c r="EL20" s="32">
        <v>0</v>
      </c>
      <c r="EM20" s="32">
        <v>0</v>
      </c>
      <c r="EN20" s="32">
        <v>0</v>
      </c>
      <c r="EO20" s="32">
        <v>0</v>
      </c>
      <c r="EP20" s="32">
        <v>0</v>
      </c>
      <c r="EQ20" s="32">
        <f t="shared" si="0"/>
        <v>6512918.8585084844</v>
      </c>
      <c r="ER20" s="32">
        <f t="shared" si="1"/>
        <v>1644952.8471830462</v>
      </c>
      <c r="ES20" s="32">
        <f t="shared" si="2"/>
        <v>202096.03290000075</v>
      </c>
      <c r="ET20" s="32">
        <f t="shared" si="3"/>
        <v>8359967.7385915304</v>
      </c>
      <c r="EU20" s="32">
        <f t="shared" si="4"/>
        <v>4238365.4181493288</v>
      </c>
      <c r="EV20" s="32">
        <f t="shared" si="5"/>
        <v>1314700.6001794096</v>
      </c>
      <c r="EW20" s="32">
        <f t="shared" si="6"/>
        <v>201805.25154000075</v>
      </c>
      <c r="EX20" s="32">
        <f t="shared" si="7"/>
        <v>5754871.2698687389</v>
      </c>
    </row>
    <row r="21" spans="1:154" ht="24.95" customHeight="1" x14ac:dyDescent="0.2">
      <c r="A21" s="20">
        <v>12</v>
      </c>
      <c r="B21" s="31" t="s">
        <v>39</v>
      </c>
      <c r="C21" s="32">
        <v>0</v>
      </c>
      <c r="D21" s="32">
        <v>3000</v>
      </c>
      <c r="E21" s="32">
        <v>0</v>
      </c>
      <c r="F21" s="32">
        <v>3000</v>
      </c>
      <c r="G21" s="32">
        <v>0</v>
      </c>
      <c r="H21" s="32">
        <v>3000</v>
      </c>
      <c r="I21" s="32">
        <v>0</v>
      </c>
      <c r="J21" s="32">
        <v>3000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3534397.7238413505</v>
      </c>
      <c r="AB21" s="32">
        <v>187956.6961396749</v>
      </c>
      <c r="AC21" s="32">
        <v>1358709.3828947924</v>
      </c>
      <c r="AD21" s="32">
        <v>5081063.8028758178</v>
      </c>
      <c r="AE21" s="32">
        <v>3534397.7238413505</v>
      </c>
      <c r="AF21" s="32">
        <v>187697.09613967489</v>
      </c>
      <c r="AG21" s="32">
        <v>1358709.3828947924</v>
      </c>
      <c r="AH21" s="32">
        <v>5080804.2028758181</v>
      </c>
      <c r="AI21" s="32">
        <v>241332.16</v>
      </c>
      <c r="AJ21" s="32">
        <v>258495.82</v>
      </c>
      <c r="AK21" s="32">
        <v>511208.35</v>
      </c>
      <c r="AL21" s="32">
        <v>1011036.33</v>
      </c>
      <c r="AM21" s="32">
        <v>230544.40898582558</v>
      </c>
      <c r="AN21" s="32">
        <v>155930.88007218047</v>
      </c>
      <c r="AO21" s="32">
        <v>508554.13971657073</v>
      </c>
      <c r="AP21" s="32">
        <v>895029.42877457675</v>
      </c>
      <c r="AQ21" s="32">
        <v>38156.925196078431</v>
      </c>
      <c r="AR21" s="32">
        <v>68844.727133450971</v>
      </c>
      <c r="AS21" s="32">
        <v>46078.619999999995</v>
      </c>
      <c r="AT21" s="32">
        <v>153080.2723295294</v>
      </c>
      <c r="AU21" s="32">
        <v>38024.504822745097</v>
      </c>
      <c r="AV21" s="32">
        <v>68619.727133450971</v>
      </c>
      <c r="AW21" s="32">
        <v>46078.619999999995</v>
      </c>
      <c r="AX21" s="32">
        <v>152722.85195619607</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16821.68</v>
      </c>
      <c r="CV21" s="32">
        <v>0</v>
      </c>
      <c r="CW21" s="32">
        <v>0</v>
      </c>
      <c r="CX21" s="32">
        <v>16821.68</v>
      </c>
      <c r="CY21" s="32">
        <v>1645.3093186762599</v>
      </c>
      <c r="CZ21" s="32">
        <v>0</v>
      </c>
      <c r="DA21" s="32">
        <v>0</v>
      </c>
      <c r="DB21" s="32">
        <v>1645.3093186762599</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3830708.4890374294</v>
      </c>
      <c r="ER21" s="32">
        <f t="shared" si="1"/>
        <v>518297.2432731259</v>
      </c>
      <c r="ES21" s="32">
        <f t="shared" si="2"/>
        <v>1915996.3528947923</v>
      </c>
      <c r="ET21" s="32">
        <f t="shared" si="3"/>
        <v>6265002.0852053473</v>
      </c>
      <c r="EU21" s="32">
        <f t="shared" si="4"/>
        <v>3804611.9469685974</v>
      </c>
      <c r="EV21" s="32">
        <f t="shared" si="5"/>
        <v>415247.70334530633</v>
      </c>
      <c r="EW21" s="32">
        <f t="shared" si="6"/>
        <v>1913342.142611363</v>
      </c>
      <c r="EX21" s="32">
        <f t="shared" si="7"/>
        <v>6133201.7929252675</v>
      </c>
    </row>
    <row r="22" spans="1:154" ht="24.95" customHeight="1" x14ac:dyDescent="0.2">
      <c r="A22" s="20">
        <v>13</v>
      </c>
      <c r="B22" s="31" t="s">
        <v>43</v>
      </c>
      <c r="C22" s="32">
        <v>0</v>
      </c>
      <c r="D22" s="32">
        <v>0</v>
      </c>
      <c r="E22" s="32">
        <v>0</v>
      </c>
      <c r="F22" s="32">
        <v>0</v>
      </c>
      <c r="G22" s="32">
        <v>0</v>
      </c>
      <c r="H22" s="32">
        <v>0</v>
      </c>
      <c r="I22" s="32">
        <v>0</v>
      </c>
      <c r="J22" s="32">
        <v>0</v>
      </c>
      <c r="K22" s="32">
        <v>0</v>
      </c>
      <c r="L22" s="32">
        <v>2353.59</v>
      </c>
      <c r="M22" s="32">
        <v>0</v>
      </c>
      <c r="N22" s="32">
        <v>2353.59</v>
      </c>
      <c r="O22" s="32">
        <v>0</v>
      </c>
      <c r="P22" s="32">
        <v>2353.59</v>
      </c>
      <c r="Q22" s="32">
        <v>0</v>
      </c>
      <c r="R22" s="32">
        <v>2353.59</v>
      </c>
      <c r="S22" s="32">
        <v>0</v>
      </c>
      <c r="T22" s="32">
        <v>0</v>
      </c>
      <c r="U22" s="32">
        <v>0</v>
      </c>
      <c r="V22" s="32">
        <v>0</v>
      </c>
      <c r="W22" s="32">
        <v>0</v>
      </c>
      <c r="X22" s="32">
        <v>0</v>
      </c>
      <c r="Y22" s="32">
        <v>0</v>
      </c>
      <c r="Z22" s="32">
        <v>0</v>
      </c>
      <c r="AA22" s="32">
        <v>1619153.7458003529</v>
      </c>
      <c r="AB22" s="32">
        <v>211930.31899500015</v>
      </c>
      <c r="AC22" s="32">
        <v>8193.6616599999979</v>
      </c>
      <c r="AD22" s="32">
        <v>1839277.726455353</v>
      </c>
      <c r="AE22" s="32">
        <v>1619153.7458003529</v>
      </c>
      <c r="AF22" s="32">
        <v>211930.31899500015</v>
      </c>
      <c r="AG22" s="32">
        <v>8193.6616599999979</v>
      </c>
      <c r="AH22" s="32">
        <v>1839277.726455353</v>
      </c>
      <c r="AI22" s="32">
        <v>73037.859999999986</v>
      </c>
      <c r="AJ22" s="32">
        <v>0</v>
      </c>
      <c r="AK22" s="32">
        <v>7085.93</v>
      </c>
      <c r="AL22" s="32">
        <v>80123.789999999979</v>
      </c>
      <c r="AM22" s="32">
        <v>70539.64999999998</v>
      </c>
      <c r="AN22" s="32">
        <v>0</v>
      </c>
      <c r="AO22" s="32">
        <v>6679.93</v>
      </c>
      <c r="AP22" s="32">
        <v>77219.579999999987</v>
      </c>
      <c r="AQ22" s="32">
        <v>22953.263529411764</v>
      </c>
      <c r="AR22" s="32">
        <v>16839.400550117643</v>
      </c>
      <c r="AS22" s="32">
        <v>10776.6</v>
      </c>
      <c r="AT22" s="32">
        <v>50569.264079529406</v>
      </c>
      <c r="AU22" s="32">
        <v>18060.683529411763</v>
      </c>
      <c r="AV22" s="32">
        <v>16839.400550117643</v>
      </c>
      <c r="AW22" s="32">
        <v>10015</v>
      </c>
      <c r="AX22" s="32">
        <v>44915.084079529406</v>
      </c>
      <c r="AY22" s="32">
        <v>0</v>
      </c>
      <c r="AZ22" s="32">
        <v>0</v>
      </c>
      <c r="BA22" s="32">
        <v>0</v>
      </c>
      <c r="BB22" s="32">
        <v>0</v>
      </c>
      <c r="BC22" s="32">
        <v>0</v>
      </c>
      <c r="BD22" s="32">
        <v>0</v>
      </c>
      <c r="BE22" s="32">
        <v>0</v>
      </c>
      <c r="BF22" s="32">
        <v>0</v>
      </c>
      <c r="BG22" s="32">
        <v>4057704</v>
      </c>
      <c r="BH22" s="32">
        <v>0</v>
      </c>
      <c r="BI22" s="32">
        <v>0</v>
      </c>
      <c r="BJ22" s="32">
        <v>4057704</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25198.27</v>
      </c>
      <c r="CV22" s="32">
        <v>62802.26</v>
      </c>
      <c r="CW22" s="32">
        <v>0</v>
      </c>
      <c r="CX22" s="32">
        <v>88000.53</v>
      </c>
      <c r="CY22" s="32">
        <v>3389.1510000000017</v>
      </c>
      <c r="CZ22" s="32">
        <v>62802.26</v>
      </c>
      <c r="DA22" s="32">
        <v>0</v>
      </c>
      <c r="DB22" s="32">
        <v>66191.411000000007</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f t="shared" si="0"/>
        <v>5798047.1393297641</v>
      </c>
      <c r="ER22" s="32">
        <f t="shared" si="1"/>
        <v>293925.56954511779</v>
      </c>
      <c r="ES22" s="32">
        <f t="shared" si="2"/>
        <v>26056.191659999997</v>
      </c>
      <c r="ET22" s="32">
        <f t="shared" si="3"/>
        <v>6118028.9005348822</v>
      </c>
      <c r="EU22" s="32">
        <f t="shared" si="4"/>
        <v>1711143.2303297645</v>
      </c>
      <c r="EV22" s="32">
        <f t="shared" si="5"/>
        <v>293925.56954511779</v>
      </c>
      <c r="EW22" s="32">
        <f t="shared" si="6"/>
        <v>24888.591659999998</v>
      </c>
      <c r="EX22" s="32">
        <f t="shared" si="7"/>
        <v>2029957.3915348826</v>
      </c>
    </row>
    <row r="23" spans="1:154" ht="24.95" customHeight="1" x14ac:dyDescent="0.2">
      <c r="A23" s="20">
        <v>14</v>
      </c>
      <c r="B23" s="33" t="s">
        <v>37</v>
      </c>
      <c r="C23" s="32">
        <v>9300</v>
      </c>
      <c r="D23" s="32">
        <v>0</v>
      </c>
      <c r="E23" s="32">
        <v>0</v>
      </c>
      <c r="F23" s="32">
        <v>9300</v>
      </c>
      <c r="G23" s="32">
        <v>9300</v>
      </c>
      <c r="H23" s="32">
        <v>0</v>
      </c>
      <c r="I23" s="32">
        <v>0</v>
      </c>
      <c r="J23" s="32">
        <v>9300</v>
      </c>
      <c r="K23" s="32">
        <v>0</v>
      </c>
      <c r="L23" s="32">
        <v>0</v>
      </c>
      <c r="M23" s="32">
        <v>0</v>
      </c>
      <c r="N23" s="32">
        <v>0</v>
      </c>
      <c r="O23" s="32">
        <v>0</v>
      </c>
      <c r="P23" s="32">
        <v>0</v>
      </c>
      <c r="Q23" s="32">
        <v>0</v>
      </c>
      <c r="R23" s="32">
        <v>0</v>
      </c>
      <c r="S23" s="32">
        <v>86707.37</v>
      </c>
      <c r="T23" s="32">
        <v>549.9</v>
      </c>
      <c r="U23" s="32">
        <v>0</v>
      </c>
      <c r="V23" s="32">
        <v>87257.26999999999</v>
      </c>
      <c r="W23" s="32">
        <v>86707.37</v>
      </c>
      <c r="X23" s="32">
        <v>549.9</v>
      </c>
      <c r="Y23" s="32">
        <v>0</v>
      </c>
      <c r="Z23" s="32">
        <v>87257.26999999999</v>
      </c>
      <c r="AA23" s="32">
        <v>1271989.52</v>
      </c>
      <c r="AB23" s="32">
        <v>0</v>
      </c>
      <c r="AC23" s="32">
        <v>1165877.3400000001</v>
      </c>
      <c r="AD23" s="32">
        <v>2437866.8600000003</v>
      </c>
      <c r="AE23" s="32">
        <v>1271989.52</v>
      </c>
      <c r="AF23" s="32">
        <v>0</v>
      </c>
      <c r="AG23" s="32">
        <v>1165877.3400000001</v>
      </c>
      <c r="AH23" s="32">
        <v>2437866.8600000003</v>
      </c>
      <c r="AI23" s="32">
        <v>409796.27999999997</v>
      </c>
      <c r="AJ23" s="32">
        <v>436090.82</v>
      </c>
      <c r="AK23" s="32">
        <v>27034.400000000001</v>
      </c>
      <c r="AL23" s="32">
        <v>872921.5</v>
      </c>
      <c r="AM23" s="32">
        <v>409796.27999999997</v>
      </c>
      <c r="AN23" s="32">
        <v>436090.82</v>
      </c>
      <c r="AO23" s="32">
        <v>27034.400000000001</v>
      </c>
      <c r="AP23" s="32">
        <v>872921.5</v>
      </c>
      <c r="AQ23" s="32">
        <v>85559.895196078432</v>
      </c>
      <c r="AR23" s="32">
        <v>84317.737133450981</v>
      </c>
      <c r="AS23" s="32">
        <v>3500</v>
      </c>
      <c r="AT23" s="32">
        <v>173377.63232952941</v>
      </c>
      <c r="AU23" s="32">
        <v>85559.895196078432</v>
      </c>
      <c r="AV23" s="32">
        <v>84317.737133450981</v>
      </c>
      <c r="AW23" s="32">
        <v>3500</v>
      </c>
      <c r="AX23" s="32">
        <v>173377.63232952941</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7042</v>
      </c>
      <c r="CN23" s="32">
        <v>0</v>
      </c>
      <c r="CO23" s="32">
        <v>0</v>
      </c>
      <c r="CP23" s="32">
        <v>7042</v>
      </c>
      <c r="CQ23" s="32">
        <v>7042</v>
      </c>
      <c r="CR23" s="32">
        <v>0</v>
      </c>
      <c r="CS23" s="32">
        <v>0</v>
      </c>
      <c r="CT23" s="32">
        <v>7042</v>
      </c>
      <c r="CU23" s="32">
        <v>78116.88</v>
      </c>
      <c r="CV23" s="32">
        <v>0</v>
      </c>
      <c r="CW23" s="32">
        <v>0</v>
      </c>
      <c r="CX23" s="32">
        <v>78116.88</v>
      </c>
      <c r="CY23" s="32">
        <v>78116.88</v>
      </c>
      <c r="CZ23" s="32">
        <v>0</v>
      </c>
      <c r="DA23" s="32">
        <v>0</v>
      </c>
      <c r="DB23" s="32">
        <v>78116.88</v>
      </c>
      <c r="DC23" s="32">
        <v>0</v>
      </c>
      <c r="DD23" s="32">
        <v>0</v>
      </c>
      <c r="DE23" s="32">
        <v>0</v>
      </c>
      <c r="DF23" s="32">
        <v>0</v>
      </c>
      <c r="DG23" s="32">
        <v>0</v>
      </c>
      <c r="DH23" s="32">
        <v>0</v>
      </c>
      <c r="DI23" s="32">
        <v>0</v>
      </c>
      <c r="DJ23" s="32">
        <v>0</v>
      </c>
      <c r="DK23" s="32">
        <v>274518</v>
      </c>
      <c r="DL23" s="32">
        <v>0</v>
      </c>
      <c r="DM23" s="32">
        <v>0</v>
      </c>
      <c r="DN23" s="32">
        <v>274518</v>
      </c>
      <c r="DO23" s="32">
        <v>274518</v>
      </c>
      <c r="DP23" s="32">
        <v>0</v>
      </c>
      <c r="DQ23" s="32">
        <v>0</v>
      </c>
      <c r="DR23" s="32">
        <v>274518</v>
      </c>
      <c r="DS23" s="32">
        <v>0</v>
      </c>
      <c r="DT23" s="32">
        <v>0</v>
      </c>
      <c r="DU23" s="32">
        <v>0</v>
      </c>
      <c r="DV23" s="32">
        <v>0</v>
      </c>
      <c r="DW23" s="32">
        <v>0</v>
      </c>
      <c r="DX23" s="32">
        <v>0</v>
      </c>
      <c r="DY23" s="32">
        <v>0</v>
      </c>
      <c r="DZ23" s="32">
        <v>0</v>
      </c>
      <c r="EA23" s="32">
        <v>161564.62</v>
      </c>
      <c r="EB23" s="32">
        <v>0</v>
      </c>
      <c r="EC23" s="32">
        <v>0</v>
      </c>
      <c r="ED23" s="32">
        <v>161564.62</v>
      </c>
      <c r="EE23" s="32">
        <v>161564.62</v>
      </c>
      <c r="EF23" s="32">
        <v>0</v>
      </c>
      <c r="EG23" s="32">
        <v>0</v>
      </c>
      <c r="EH23" s="32">
        <v>161564.62</v>
      </c>
      <c r="EI23" s="32">
        <v>0</v>
      </c>
      <c r="EJ23" s="32">
        <v>0</v>
      </c>
      <c r="EK23" s="32">
        <v>0</v>
      </c>
      <c r="EL23" s="32">
        <v>0</v>
      </c>
      <c r="EM23" s="32">
        <v>0</v>
      </c>
      <c r="EN23" s="32">
        <v>0</v>
      </c>
      <c r="EO23" s="32">
        <v>0</v>
      </c>
      <c r="EP23" s="32">
        <v>0</v>
      </c>
      <c r="EQ23" s="32">
        <f t="shared" si="0"/>
        <v>2384594.5651960787</v>
      </c>
      <c r="ER23" s="32">
        <f t="shared" si="1"/>
        <v>520958.45713345101</v>
      </c>
      <c r="ES23" s="32">
        <f t="shared" si="2"/>
        <v>1196411.74</v>
      </c>
      <c r="ET23" s="32">
        <f t="shared" si="3"/>
        <v>4101964.76232953</v>
      </c>
      <c r="EU23" s="32">
        <f t="shared" si="4"/>
        <v>2384594.5651960787</v>
      </c>
      <c r="EV23" s="32">
        <f t="shared" si="5"/>
        <v>520958.45713345101</v>
      </c>
      <c r="EW23" s="32">
        <f t="shared" si="6"/>
        <v>1196411.74</v>
      </c>
      <c r="EX23" s="32">
        <f t="shared" si="7"/>
        <v>4101964.76232953</v>
      </c>
    </row>
    <row r="24" spans="1:154" ht="24.95" customHeight="1" x14ac:dyDescent="0.2">
      <c r="A24" s="20">
        <v>15</v>
      </c>
      <c r="B24" s="33" t="s">
        <v>40</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578422.58979999973</v>
      </c>
      <c r="AJ24" s="32">
        <v>4510</v>
      </c>
      <c r="AK24" s="32">
        <v>56013.2</v>
      </c>
      <c r="AL24" s="32">
        <v>638945.78979999968</v>
      </c>
      <c r="AM24" s="32">
        <v>578422.58979999973</v>
      </c>
      <c r="AN24" s="32">
        <v>4510</v>
      </c>
      <c r="AO24" s="32">
        <v>56013.2</v>
      </c>
      <c r="AP24" s="32">
        <v>638945.78979999968</v>
      </c>
      <c r="AQ24" s="32">
        <v>64683.835196078435</v>
      </c>
      <c r="AR24" s="32">
        <v>80855.857133450976</v>
      </c>
      <c r="AS24" s="32">
        <v>5087</v>
      </c>
      <c r="AT24" s="32">
        <v>150626.69232952941</v>
      </c>
      <c r="AU24" s="32">
        <v>64683.835196078435</v>
      </c>
      <c r="AV24" s="32">
        <v>80855.857133450976</v>
      </c>
      <c r="AW24" s="32">
        <v>5087</v>
      </c>
      <c r="AX24" s="32">
        <v>150626.69232952941</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643106.42499607813</v>
      </c>
      <c r="ER24" s="32">
        <f t="shared" si="1"/>
        <v>85365.857133450976</v>
      </c>
      <c r="ES24" s="32">
        <f t="shared" si="2"/>
        <v>61100.2</v>
      </c>
      <c r="ET24" s="32">
        <f t="shared" si="3"/>
        <v>789572.48212952912</v>
      </c>
      <c r="EU24" s="32">
        <f t="shared" si="4"/>
        <v>643106.42499607813</v>
      </c>
      <c r="EV24" s="32">
        <f t="shared" si="5"/>
        <v>85365.857133450976</v>
      </c>
      <c r="EW24" s="32">
        <f t="shared" si="6"/>
        <v>61100.2</v>
      </c>
      <c r="EX24" s="32">
        <f t="shared" si="7"/>
        <v>789572.48212952912</v>
      </c>
    </row>
    <row r="25" spans="1:154" ht="24.95" customHeight="1" x14ac:dyDescent="0.2">
      <c r="A25" s="20">
        <v>16</v>
      </c>
      <c r="B25" s="33" t="s">
        <v>41</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665.96</v>
      </c>
      <c r="AJ25" s="32">
        <v>58703.67</v>
      </c>
      <c r="AK25" s="32">
        <v>0</v>
      </c>
      <c r="AL25" s="32">
        <v>59369.63</v>
      </c>
      <c r="AM25" s="32">
        <v>665.96</v>
      </c>
      <c r="AN25" s="32">
        <v>58703.67</v>
      </c>
      <c r="AO25" s="32">
        <v>0</v>
      </c>
      <c r="AP25" s="32">
        <v>59369.63</v>
      </c>
      <c r="AQ25" s="32">
        <v>3010.8351960784312</v>
      </c>
      <c r="AR25" s="32">
        <v>62467.567133450975</v>
      </c>
      <c r="AS25" s="32">
        <v>0</v>
      </c>
      <c r="AT25" s="32">
        <v>65478.402329529403</v>
      </c>
      <c r="AU25" s="32">
        <v>3010.8351960784312</v>
      </c>
      <c r="AV25" s="32">
        <v>62467.567133450975</v>
      </c>
      <c r="AW25" s="32">
        <v>0</v>
      </c>
      <c r="AX25" s="32">
        <v>65478.402329529403</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v>0</v>
      </c>
      <c r="DD25" s="32">
        <v>0</v>
      </c>
      <c r="DE25" s="32">
        <v>0</v>
      </c>
      <c r="DF25" s="32">
        <v>0</v>
      </c>
      <c r="DG25" s="32">
        <v>0</v>
      </c>
      <c r="DH25" s="32">
        <v>0</v>
      </c>
      <c r="DI25" s="32">
        <v>0</v>
      </c>
      <c r="DJ25" s="32">
        <v>0</v>
      </c>
      <c r="DK25" s="32">
        <v>217164.35</v>
      </c>
      <c r="DL25" s="32">
        <v>0</v>
      </c>
      <c r="DM25" s="32">
        <v>0</v>
      </c>
      <c r="DN25" s="32">
        <v>217164.35</v>
      </c>
      <c r="DO25" s="32">
        <v>217164.35</v>
      </c>
      <c r="DP25" s="32">
        <v>0</v>
      </c>
      <c r="DQ25" s="32">
        <v>0</v>
      </c>
      <c r="DR25" s="32">
        <v>217164.35</v>
      </c>
      <c r="DS25" s="32">
        <v>0</v>
      </c>
      <c r="DT25" s="32">
        <v>0</v>
      </c>
      <c r="DU25" s="32">
        <v>0</v>
      </c>
      <c r="DV25" s="32">
        <v>0</v>
      </c>
      <c r="DW25" s="32">
        <v>0</v>
      </c>
      <c r="DX25" s="32">
        <v>0</v>
      </c>
      <c r="DY25" s="32">
        <v>0</v>
      </c>
      <c r="DZ25" s="32">
        <v>0</v>
      </c>
      <c r="EA25" s="32">
        <v>0</v>
      </c>
      <c r="EB25" s="32">
        <v>0</v>
      </c>
      <c r="EC25" s="32">
        <v>0</v>
      </c>
      <c r="ED25" s="32">
        <v>0</v>
      </c>
      <c r="EE25" s="32">
        <v>0</v>
      </c>
      <c r="EF25" s="32">
        <v>0</v>
      </c>
      <c r="EG25" s="32">
        <v>0</v>
      </c>
      <c r="EH25" s="32">
        <v>0</v>
      </c>
      <c r="EI25" s="32">
        <v>0</v>
      </c>
      <c r="EJ25" s="32">
        <v>0</v>
      </c>
      <c r="EK25" s="32">
        <v>0</v>
      </c>
      <c r="EL25" s="32">
        <v>0</v>
      </c>
      <c r="EM25" s="32">
        <v>0</v>
      </c>
      <c r="EN25" s="32">
        <v>0</v>
      </c>
      <c r="EO25" s="32">
        <v>0</v>
      </c>
      <c r="EP25" s="32">
        <v>0</v>
      </c>
      <c r="EQ25" s="32">
        <f t="shared" si="0"/>
        <v>220841.14519607843</v>
      </c>
      <c r="ER25" s="32">
        <f t="shared" si="1"/>
        <v>121171.23713345098</v>
      </c>
      <c r="ES25" s="32">
        <f t="shared" si="2"/>
        <v>0</v>
      </c>
      <c r="ET25" s="32">
        <f t="shared" si="3"/>
        <v>342012.38232952938</v>
      </c>
      <c r="EU25" s="32">
        <f t="shared" si="4"/>
        <v>220841.14519607843</v>
      </c>
      <c r="EV25" s="32">
        <f t="shared" si="5"/>
        <v>121171.23713345098</v>
      </c>
      <c r="EW25" s="32">
        <f t="shared" si="6"/>
        <v>0</v>
      </c>
      <c r="EX25" s="32">
        <f t="shared" si="7"/>
        <v>342012.38232952938</v>
      </c>
    </row>
    <row r="26" spans="1:154" ht="24.95" customHeight="1" x14ac:dyDescent="0.2">
      <c r="A26" s="20">
        <v>17</v>
      </c>
      <c r="B26" s="33" t="s">
        <v>42</v>
      </c>
      <c r="C26" s="32">
        <v>0</v>
      </c>
      <c r="D26" s="32">
        <v>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27355.69</v>
      </c>
      <c r="AJ26" s="32">
        <v>17976.400000000001</v>
      </c>
      <c r="AK26" s="32">
        <v>0</v>
      </c>
      <c r="AL26" s="32">
        <v>45332.09</v>
      </c>
      <c r="AM26" s="32">
        <v>21259.69</v>
      </c>
      <c r="AN26" s="32">
        <v>3595.4000000000015</v>
      </c>
      <c r="AO26" s="32">
        <v>0</v>
      </c>
      <c r="AP26" s="32">
        <v>24855.09</v>
      </c>
      <c r="AQ26" s="32">
        <v>6195.5685294117648</v>
      </c>
      <c r="AR26" s="32">
        <v>49534.891800117643</v>
      </c>
      <c r="AS26" s="32">
        <v>0</v>
      </c>
      <c r="AT26" s="32">
        <v>55730.460329529407</v>
      </c>
      <c r="AU26" s="32">
        <v>5651.5685294117648</v>
      </c>
      <c r="AV26" s="32">
        <v>48574.891800117643</v>
      </c>
      <c r="AW26" s="32">
        <v>0</v>
      </c>
      <c r="AX26" s="32">
        <v>54226.460329529407</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c r="BZ26" s="32">
        <v>0</v>
      </c>
      <c r="CA26" s="32">
        <v>0</v>
      </c>
      <c r="CB26" s="32">
        <v>0</v>
      </c>
      <c r="CC26" s="32">
        <v>0</v>
      </c>
      <c r="CD26" s="32">
        <v>0</v>
      </c>
      <c r="CE26" s="32">
        <v>0</v>
      </c>
      <c r="CF26" s="32">
        <v>0</v>
      </c>
      <c r="CG26" s="32">
        <v>0</v>
      </c>
      <c r="CH26" s="32">
        <v>0</v>
      </c>
      <c r="CI26" s="32">
        <v>0</v>
      </c>
      <c r="CJ26" s="32">
        <v>0</v>
      </c>
      <c r="CK26" s="32">
        <v>0</v>
      </c>
      <c r="CL26" s="32">
        <v>0</v>
      </c>
      <c r="CM26" s="32">
        <v>0</v>
      </c>
      <c r="CN26" s="32">
        <v>0</v>
      </c>
      <c r="CO26" s="32">
        <v>0</v>
      </c>
      <c r="CP26" s="32">
        <v>0</v>
      </c>
      <c r="CQ26" s="32">
        <v>0</v>
      </c>
      <c r="CR26" s="32">
        <v>0</v>
      </c>
      <c r="CS26" s="32">
        <v>0</v>
      </c>
      <c r="CT26" s="32">
        <v>0</v>
      </c>
      <c r="CU26" s="32">
        <v>0</v>
      </c>
      <c r="CV26" s="32">
        <v>0</v>
      </c>
      <c r="CW26" s="32">
        <v>0</v>
      </c>
      <c r="CX26" s="32">
        <v>0</v>
      </c>
      <c r="CY26" s="32">
        <v>0</v>
      </c>
      <c r="CZ26" s="32">
        <v>0</v>
      </c>
      <c r="DA26" s="32">
        <v>0</v>
      </c>
      <c r="DB26" s="32">
        <v>0</v>
      </c>
      <c r="DC26" s="32">
        <v>0</v>
      </c>
      <c r="DD26" s="32">
        <v>0</v>
      </c>
      <c r="DE26" s="32">
        <v>0</v>
      </c>
      <c r="DF26" s="32">
        <v>0</v>
      </c>
      <c r="DG26" s="32">
        <v>0</v>
      </c>
      <c r="DH26" s="32">
        <v>0</v>
      </c>
      <c r="DI26" s="32">
        <v>0</v>
      </c>
      <c r="DJ26" s="32">
        <v>0</v>
      </c>
      <c r="DK26" s="32">
        <v>0</v>
      </c>
      <c r="DL26" s="32">
        <v>0</v>
      </c>
      <c r="DM26" s="32">
        <v>0</v>
      </c>
      <c r="DN26" s="32">
        <v>0</v>
      </c>
      <c r="DO26" s="32">
        <v>0</v>
      </c>
      <c r="DP26" s="32">
        <v>0</v>
      </c>
      <c r="DQ26" s="32">
        <v>0</v>
      </c>
      <c r="DR26" s="32">
        <v>0</v>
      </c>
      <c r="DS26" s="32">
        <v>0</v>
      </c>
      <c r="DT26" s="32">
        <v>0</v>
      </c>
      <c r="DU26" s="32">
        <v>0</v>
      </c>
      <c r="DV26" s="32">
        <v>0</v>
      </c>
      <c r="DW26" s="32">
        <v>0</v>
      </c>
      <c r="DX26" s="32">
        <v>0</v>
      </c>
      <c r="DY26" s="32">
        <v>0</v>
      </c>
      <c r="DZ26" s="32">
        <v>0</v>
      </c>
      <c r="EA26" s="32">
        <v>0</v>
      </c>
      <c r="EB26" s="32">
        <v>0</v>
      </c>
      <c r="EC26" s="32">
        <v>0</v>
      </c>
      <c r="ED26" s="32">
        <v>0</v>
      </c>
      <c r="EE26" s="32">
        <v>0</v>
      </c>
      <c r="EF26" s="32">
        <v>0</v>
      </c>
      <c r="EG26" s="32">
        <v>0</v>
      </c>
      <c r="EH26" s="32">
        <v>0</v>
      </c>
      <c r="EI26" s="32">
        <v>0</v>
      </c>
      <c r="EJ26" s="32">
        <v>0</v>
      </c>
      <c r="EK26" s="32">
        <v>0</v>
      </c>
      <c r="EL26" s="32">
        <v>0</v>
      </c>
      <c r="EM26" s="32">
        <v>0</v>
      </c>
      <c r="EN26" s="32">
        <v>0</v>
      </c>
      <c r="EO26" s="32">
        <v>0</v>
      </c>
      <c r="EP26" s="32">
        <v>0</v>
      </c>
      <c r="EQ26" s="32">
        <f t="shared" si="0"/>
        <v>33551.25852941176</v>
      </c>
      <c r="ER26" s="32">
        <f t="shared" si="1"/>
        <v>67511.291800117644</v>
      </c>
      <c r="ES26" s="32">
        <f t="shared" si="2"/>
        <v>0</v>
      </c>
      <c r="ET26" s="32">
        <f t="shared" si="3"/>
        <v>101062.5503295294</v>
      </c>
      <c r="EU26" s="32">
        <f t="shared" si="4"/>
        <v>26911.258529411763</v>
      </c>
      <c r="EV26" s="32">
        <f t="shared" si="5"/>
        <v>52170.291800117644</v>
      </c>
      <c r="EW26" s="32">
        <f t="shared" si="6"/>
        <v>0</v>
      </c>
      <c r="EX26" s="32">
        <f t="shared" si="7"/>
        <v>79081.550329529404</v>
      </c>
    </row>
    <row r="27" spans="1:154" x14ac:dyDescent="0.2">
      <c r="A27" s="22"/>
      <c r="B27" s="40" t="s">
        <v>22</v>
      </c>
      <c r="C27" s="35">
        <f t="shared" ref="C27" si="8">SUM(C10:C26)</f>
        <v>5459734.919999999</v>
      </c>
      <c r="D27" s="35">
        <f t="shared" ref="D27" si="9">SUM(D10:D26)</f>
        <v>4371200.1800000006</v>
      </c>
      <c r="E27" s="35">
        <f t="shared" ref="E27" si="10">SUM(E10:E26)</f>
        <v>785789</v>
      </c>
      <c r="F27" s="35">
        <f t="shared" ref="F27" si="11">SUM(F10:F26)</f>
        <v>10616724.1</v>
      </c>
      <c r="G27" s="35">
        <f t="shared" ref="G27" si="12">SUM(G10:G26)</f>
        <v>2470227.2321883482</v>
      </c>
      <c r="H27" s="35">
        <f t="shared" ref="H27" si="13">SUM(H10:H26)</f>
        <v>4223610.3990416387</v>
      </c>
      <c r="I27" s="35">
        <f t="shared" ref="I27" si="14">SUM(I10:I26)</f>
        <v>761169.46139464562</v>
      </c>
      <c r="J27" s="35">
        <f t="shared" ref="J27" si="15">SUM(J10:J26)</f>
        <v>7455007.0926246326</v>
      </c>
      <c r="K27" s="35">
        <f t="shared" ref="K27" si="16">SUM(K10:K26)</f>
        <v>270919.81000000006</v>
      </c>
      <c r="L27" s="35">
        <f t="shared" ref="L27" si="17">SUM(L10:L26)</f>
        <v>785386.6599999998</v>
      </c>
      <c r="M27" s="35">
        <f t="shared" ref="M27" si="18">SUM(M10:M26)</f>
        <v>27452.649999999994</v>
      </c>
      <c r="N27" s="35">
        <f t="shared" ref="N27" si="19">SUM(N10:N26)</f>
        <v>1083759.1199999999</v>
      </c>
      <c r="O27" s="35">
        <f t="shared" ref="O27" si="20">SUM(O10:O26)</f>
        <v>270919.81000000006</v>
      </c>
      <c r="P27" s="35">
        <f t="shared" ref="P27" si="21">SUM(P10:P26)</f>
        <v>785386.6599999998</v>
      </c>
      <c r="Q27" s="35">
        <f t="shared" ref="Q27" si="22">SUM(Q10:Q26)</f>
        <v>27452.649999999994</v>
      </c>
      <c r="R27" s="35">
        <f t="shared" ref="R27" si="23">SUM(R10:R26)</f>
        <v>1083759.1199999999</v>
      </c>
      <c r="S27" s="35">
        <f t="shared" ref="S27" si="24">SUM(S10:S26)</f>
        <v>266562.65628800006</v>
      </c>
      <c r="T27" s="35">
        <f t="shared" ref="T27" si="25">SUM(T10:T26)</f>
        <v>20753.403712000003</v>
      </c>
      <c r="U27" s="35">
        <f t="shared" ref="U27" si="26">SUM(U10:U26)</f>
        <v>7009.61</v>
      </c>
      <c r="V27" s="35">
        <f t="shared" ref="V27" si="27">SUM(V10:V26)</f>
        <v>294325.67000000004</v>
      </c>
      <c r="W27" s="35">
        <f t="shared" ref="W27" si="28">SUM(W10:W26)</f>
        <v>266562.65628800006</v>
      </c>
      <c r="X27" s="35">
        <f t="shared" ref="X27" si="29">SUM(X10:X26)</f>
        <v>20753.403712000003</v>
      </c>
      <c r="Y27" s="35">
        <f t="shared" ref="Y27" si="30">SUM(Y10:Y26)</f>
        <v>5742.3799999999992</v>
      </c>
      <c r="Z27" s="35">
        <f t="shared" ref="Z27" si="31">SUM(Z10:Z26)</f>
        <v>293058.44000000006</v>
      </c>
      <c r="AA27" s="35">
        <f t="shared" ref="AA27" si="32">SUM(AA10:AA26)</f>
        <v>101763165.91374955</v>
      </c>
      <c r="AB27" s="35">
        <f t="shared" ref="AB27" si="33">SUM(AB10:AB26)</f>
        <v>8595998.8297981601</v>
      </c>
      <c r="AC27" s="35">
        <f t="shared" ref="AC27" si="34">SUM(AC10:AC26)</f>
        <v>62678674.548286587</v>
      </c>
      <c r="AD27" s="35">
        <f t="shared" ref="AD27" si="35">SUM(AD10:AD26)</f>
        <v>173037839.29183429</v>
      </c>
      <c r="AE27" s="35">
        <f t="shared" ref="AE27" si="36">SUM(AE10:AE26)</f>
        <v>101279891.06374955</v>
      </c>
      <c r="AF27" s="35">
        <f t="shared" ref="AF27" si="37">SUM(AF10:AF26)</f>
        <v>8595194.3269581608</v>
      </c>
      <c r="AG27" s="35">
        <f t="shared" ref="AG27" si="38">SUM(AG10:AG26)</f>
        <v>58819138.659256116</v>
      </c>
      <c r="AH27" s="35">
        <f t="shared" ref="AH27" si="39">SUM(AH10:AH26)</f>
        <v>168694224.04996383</v>
      </c>
      <c r="AI27" s="35">
        <f t="shared" ref="AI27" si="40">SUM(AI10:AI26)</f>
        <v>14455942.816519909</v>
      </c>
      <c r="AJ27" s="35">
        <f t="shared" ref="AJ27" si="41">SUM(AJ10:AJ26)</f>
        <v>28431428.601512108</v>
      </c>
      <c r="AK27" s="35">
        <f t="shared" ref="AK27" si="42">SUM(AK10:AK26)</f>
        <v>8746998.0191300008</v>
      </c>
      <c r="AL27" s="35">
        <f t="shared" ref="AL27" si="43">SUM(AL10:AL26)</f>
        <v>51634369.437162027</v>
      </c>
      <c r="AM27" s="35">
        <f t="shared" ref="AM27" si="44">SUM(AM10:AM26)</f>
        <v>12419657.42156364</v>
      </c>
      <c r="AN27" s="35">
        <f t="shared" ref="AN27" si="45">SUM(AN10:AN26)</f>
        <v>21528899.16292065</v>
      </c>
      <c r="AO27" s="35">
        <f t="shared" ref="AO27" si="46">SUM(AO10:AO26)</f>
        <v>5157622.3883465724</v>
      </c>
      <c r="AP27" s="35">
        <f t="shared" ref="AP27" si="47">SUM(AP10:AP26)</f>
        <v>39106178.972830869</v>
      </c>
      <c r="AQ27" s="35">
        <f t="shared" ref="AQ27" si="48">SUM(AQ10:AQ26)</f>
        <v>2936733.9661008622</v>
      </c>
      <c r="AR27" s="35">
        <f t="shared" ref="AR27" si="49">SUM(AR10:AR26)</f>
        <v>4418774.1762625491</v>
      </c>
      <c r="AS27" s="35">
        <f t="shared" ref="AS27" si="50">SUM(AS10:AS26)</f>
        <v>876804.48</v>
      </c>
      <c r="AT27" s="35">
        <f t="shared" ref="AT27" si="51">SUM(AT10:AT26)</f>
        <v>8232312.6223634128</v>
      </c>
      <c r="AU27" s="35">
        <f t="shared" ref="AU27" si="52">SUM(AU10:AU26)</f>
        <v>2396571.0990314502</v>
      </c>
      <c r="AV27" s="35">
        <f t="shared" ref="AV27" si="53">SUM(AV10:AV26)</f>
        <v>3623422.6096290979</v>
      </c>
      <c r="AW27" s="35">
        <f t="shared" ref="AW27" si="54">SUM(AW10:AW26)</f>
        <v>662829.22499999998</v>
      </c>
      <c r="AX27" s="35">
        <f t="shared" ref="AX27" si="55">SUM(AX10:AX26)</f>
        <v>6682822.93366055</v>
      </c>
      <c r="AY27" s="35">
        <f t="shared" ref="AY27" si="56">SUM(AY10:AY26)</f>
        <v>4.5474735088646412E-13</v>
      </c>
      <c r="AZ27" s="35">
        <f t="shared" ref="AZ27" si="57">SUM(AZ10:AZ26)</f>
        <v>0</v>
      </c>
      <c r="BA27" s="35">
        <f t="shared" ref="BA27" si="58">SUM(BA10:BA26)</f>
        <v>0</v>
      </c>
      <c r="BB27" s="35">
        <f t="shared" ref="BB27" si="59">SUM(BB10:BB26)</f>
        <v>4.5474735088646412E-13</v>
      </c>
      <c r="BC27" s="35">
        <f t="shared" ref="BC27" si="60">SUM(BC10:BC26)</f>
        <v>4.5474735088646412E-13</v>
      </c>
      <c r="BD27" s="35">
        <f t="shared" ref="BD27" si="61">SUM(BD10:BD26)</f>
        <v>0</v>
      </c>
      <c r="BE27" s="35">
        <f t="shared" ref="BE27" si="62">SUM(BE10:BE26)</f>
        <v>0</v>
      </c>
      <c r="BF27" s="35">
        <f t="shared" ref="BF27" si="63">SUM(BF10:BF26)</f>
        <v>4.5474735088646412E-13</v>
      </c>
      <c r="BG27" s="35">
        <f t="shared" ref="BG27" si="64">SUM(BG10:BG26)</f>
        <v>4057704</v>
      </c>
      <c r="BH27" s="35">
        <f t="shared" ref="BH27" si="65">SUM(BH10:BH26)</f>
        <v>0</v>
      </c>
      <c r="BI27" s="35">
        <f t="shared" ref="BI27" si="66">SUM(BI10:BI26)</f>
        <v>0</v>
      </c>
      <c r="BJ27" s="35">
        <f t="shared" ref="BJ27" si="67">SUM(BJ10:BJ26)</f>
        <v>4057704</v>
      </c>
      <c r="BK27" s="35">
        <f t="shared" ref="BK27" si="68">SUM(BK10:BK26)</f>
        <v>0</v>
      </c>
      <c r="BL27" s="35">
        <f t="shared" ref="BL27" si="69">SUM(BL10:BL26)</f>
        <v>0</v>
      </c>
      <c r="BM27" s="35">
        <f t="shared" ref="BM27" si="70">SUM(BM10:BM26)</f>
        <v>0</v>
      </c>
      <c r="BN27" s="35">
        <f t="shared" ref="BN27" si="71">SUM(BN10:BN26)</f>
        <v>0</v>
      </c>
      <c r="BO27" s="35">
        <f t="shared" ref="BO27" si="72">SUM(BO10:BO26)</f>
        <v>1542992.5152</v>
      </c>
      <c r="BP27" s="35">
        <f t="shared" ref="BP27" si="73">SUM(BP10:BP26)</f>
        <v>0</v>
      </c>
      <c r="BQ27" s="35">
        <f t="shared" ref="BQ27" si="74">SUM(BQ10:BQ26)</f>
        <v>0</v>
      </c>
      <c r="BR27" s="35">
        <f t="shared" ref="BR27" si="75">SUM(BR10:BR26)</f>
        <v>1542992.5152</v>
      </c>
      <c r="BS27" s="35">
        <f t="shared" ref="BS27" si="76">SUM(BS10:BS26)</f>
        <v>0</v>
      </c>
      <c r="BT27" s="35">
        <f t="shared" ref="BT27" si="77">SUM(BT10:BT26)</f>
        <v>0</v>
      </c>
      <c r="BU27" s="35">
        <f t="shared" ref="BU27" si="78">SUM(BU10:BU26)</f>
        <v>0</v>
      </c>
      <c r="BV27" s="35">
        <f t="shared" ref="BV27" si="79">SUM(BV10:BV26)</f>
        <v>0</v>
      </c>
      <c r="BW27" s="35">
        <f t="shared" ref="BW27" si="80">SUM(BW10:BW26)</f>
        <v>1.4779288903810084E-12</v>
      </c>
      <c r="BX27" s="35">
        <f t="shared" ref="BX27" si="81">SUM(BX10:BX26)</f>
        <v>0</v>
      </c>
      <c r="BY27" s="35">
        <f t="shared" ref="BY27" si="82">SUM(BY10:BY26)</f>
        <v>0</v>
      </c>
      <c r="BZ27" s="35">
        <f t="shared" ref="BZ27" si="83">SUM(BZ10:BZ26)</f>
        <v>1.4779288903810084E-12</v>
      </c>
      <c r="CA27" s="35">
        <f t="shared" ref="CA27" si="84">SUM(CA10:CA26)</f>
        <v>-2.9999999998267413E-2</v>
      </c>
      <c r="CB27" s="35">
        <f t="shared" ref="CB27" si="85">SUM(CB10:CB26)</f>
        <v>0</v>
      </c>
      <c r="CC27" s="35">
        <f t="shared" ref="CC27" si="86">SUM(CC10:CC26)</f>
        <v>0</v>
      </c>
      <c r="CD27" s="35">
        <f t="shared" ref="CD27" si="87">SUM(CD10:CD26)</f>
        <v>-2.9999999998267413E-2</v>
      </c>
      <c r="CE27" s="35">
        <f t="shared" ref="CE27" si="88">SUM(CE10:CE26)</f>
        <v>40052</v>
      </c>
      <c r="CF27" s="35">
        <f t="shared" ref="CF27" si="89">SUM(CF10:CF26)</f>
        <v>0</v>
      </c>
      <c r="CG27" s="35">
        <f t="shared" ref="CG27" si="90">SUM(CG10:CG26)</f>
        <v>0</v>
      </c>
      <c r="CH27" s="35">
        <f t="shared" ref="CH27" si="91">SUM(CH10:CH26)</f>
        <v>40052</v>
      </c>
      <c r="CI27" s="35">
        <f t="shared" ref="CI27" si="92">SUM(CI10:CI26)</f>
        <v>20026</v>
      </c>
      <c r="CJ27" s="35">
        <f t="shared" ref="CJ27" si="93">SUM(CJ10:CJ26)</f>
        <v>0</v>
      </c>
      <c r="CK27" s="35">
        <f t="shared" ref="CK27" si="94">SUM(CK10:CK26)</f>
        <v>0</v>
      </c>
      <c r="CL27" s="35">
        <f t="shared" ref="CL27" si="95">SUM(CL10:CL26)</f>
        <v>20026</v>
      </c>
      <c r="CM27" s="35">
        <f t="shared" ref="CM27" si="96">SUM(CM10:CM26)</f>
        <v>1689732.9937119999</v>
      </c>
      <c r="CN27" s="35">
        <f t="shared" ref="CN27" si="97">SUM(CN10:CN26)</f>
        <v>13278.129788</v>
      </c>
      <c r="CO27" s="35">
        <f t="shared" ref="CO27" si="98">SUM(CO10:CO26)</f>
        <v>0</v>
      </c>
      <c r="CP27" s="35">
        <f t="shared" ref="CP27" si="99">SUM(CP10:CP26)</f>
        <v>1703011.1235</v>
      </c>
      <c r="CQ27" s="35">
        <f t="shared" ref="CQ27" si="100">SUM(CQ10:CQ26)</f>
        <v>1386236.0701882192</v>
      </c>
      <c r="CR27" s="35">
        <f t="shared" ref="CR27" si="101">SUM(CR10:CR26)</f>
        <v>11277.271561780946</v>
      </c>
      <c r="CS27" s="35">
        <f t="shared" ref="CS27" si="102">SUM(CS10:CS26)</f>
        <v>0</v>
      </c>
      <c r="CT27" s="35">
        <f t="shared" ref="CT27" si="103">SUM(CT10:CT26)</f>
        <v>1397513.3417499999</v>
      </c>
      <c r="CU27" s="35">
        <f t="shared" ref="CU27" si="104">SUM(CU10:CU26)</f>
        <v>30527697.419702005</v>
      </c>
      <c r="CV27" s="35">
        <f t="shared" ref="CV27" si="105">SUM(CV10:CV26)</f>
        <v>11360554.192697996</v>
      </c>
      <c r="CW27" s="35">
        <f t="shared" ref="CW27" si="106">SUM(CW10:CW26)</f>
        <v>36057.279999999999</v>
      </c>
      <c r="CX27" s="35">
        <f t="shared" ref="CX27" si="107">SUM(CX10:CX26)</f>
        <v>41924308.892400011</v>
      </c>
      <c r="CY27" s="35">
        <f t="shared" ref="CY27" si="108">SUM(CY10:CY26)</f>
        <v>4061384.4177858606</v>
      </c>
      <c r="CZ27" s="35">
        <f t="shared" ref="CZ27" si="109">SUM(CZ10:CZ26)</f>
        <v>2808096.7146769986</v>
      </c>
      <c r="DA27" s="35">
        <f t="shared" ref="DA27" si="110">SUM(DA10:DA26)</f>
        <v>30592.457719999999</v>
      </c>
      <c r="DB27" s="35">
        <f t="shared" ref="DB27" si="111">SUM(DB10:DB26)</f>
        <v>6900073.5901828585</v>
      </c>
      <c r="DC27" s="35">
        <f t="shared" ref="DC27" si="112">SUM(DC10:DC26)</f>
        <v>12961.93</v>
      </c>
      <c r="DD27" s="35">
        <f t="shared" ref="DD27" si="113">SUM(DD10:DD26)</f>
        <v>67012.53</v>
      </c>
      <c r="DE27" s="35">
        <f t="shared" ref="DE27" si="114">SUM(DE10:DE26)</f>
        <v>610</v>
      </c>
      <c r="DF27" s="35">
        <f t="shared" ref="DF27" si="115">SUM(DF10:DF26)</f>
        <v>80584.459999999992</v>
      </c>
      <c r="DG27" s="35">
        <f t="shared" ref="DG27" si="116">SUM(DG10:DG26)</f>
        <v>12961.93</v>
      </c>
      <c r="DH27" s="35">
        <f t="shared" ref="DH27" si="117">SUM(DH10:DH26)</f>
        <v>67012.53</v>
      </c>
      <c r="DI27" s="35">
        <f t="shared" ref="DI27" si="118">SUM(DI10:DI26)</f>
        <v>610</v>
      </c>
      <c r="DJ27" s="35">
        <f t="shared" ref="DJ27" si="119">SUM(DJ10:DJ26)</f>
        <v>80584.459999999992</v>
      </c>
      <c r="DK27" s="35">
        <f t="shared" ref="DK27" si="120">SUM(DK10:DK26)</f>
        <v>5439054.6499999994</v>
      </c>
      <c r="DL27" s="35">
        <f t="shared" ref="DL27" si="121">SUM(DL10:DL26)</f>
        <v>104858.15000000001</v>
      </c>
      <c r="DM27" s="35">
        <f t="shared" ref="DM27" si="122">SUM(DM10:DM26)</f>
        <v>0</v>
      </c>
      <c r="DN27" s="35">
        <f t="shared" ref="DN27" si="123">SUM(DN10:DN26)</f>
        <v>5543912.7999999998</v>
      </c>
      <c r="DO27" s="35">
        <f t="shared" ref="DO27" si="124">SUM(DO10:DO26)</f>
        <v>2476912.0509999995</v>
      </c>
      <c r="DP27" s="35">
        <f t="shared" ref="DP27" si="125">SUM(DP10:DP26)</f>
        <v>81582.040000000008</v>
      </c>
      <c r="DQ27" s="35">
        <f t="shared" ref="DQ27" si="126">SUM(DQ10:DQ26)</f>
        <v>0</v>
      </c>
      <c r="DR27" s="35">
        <f t="shared" ref="DR27" si="127">SUM(DR10:DR26)</f>
        <v>2558494.0909999995</v>
      </c>
      <c r="DS27" s="35">
        <f t="shared" ref="DS27" si="128">SUM(DS10:DS26)</f>
        <v>0</v>
      </c>
      <c r="DT27" s="35">
        <f t="shared" ref="DT27" si="129">SUM(DT10:DT26)</f>
        <v>218116.02999999997</v>
      </c>
      <c r="DU27" s="35">
        <f t="shared" ref="DU27" si="130">SUM(DU10:DU26)</f>
        <v>0</v>
      </c>
      <c r="DV27" s="35">
        <f t="shared" ref="DV27" si="131">SUM(DV10:DV26)</f>
        <v>218116.02999999997</v>
      </c>
      <c r="DW27" s="35">
        <f t="shared" ref="DW27" si="132">SUM(DW10:DW26)</f>
        <v>0</v>
      </c>
      <c r="DX27" s="35">
        <f t="shared" ref="DX27" si="133">SUM(DX10:DX26)</f>
        <v>218116.02999999997</v>
      </c>
      <c r="DY27" s="35">
        <f t="shared" ref="DY27" si="134">SUM(DY10:DY26)</f>
        <v>0</v>
      </c>
      <c r="DZ27" s="35">
        <f t="shared" ref="DZ27" si="135">SUM(DZ10:DZ26)</f>
        <v>218116.02999999997</v>
      </c>
      <c r="EA27" s="35">
        <f t="shared" ref="EA27" si="136">SUM(EA10:EA26)</f>
        <v>877445.82271999994</v>
      </c>
      <c r="EB27" s="35">
        <f t="shared" ref="EB27" si="137">SUM(EB10:EB26)</f>
        <v>861156.68727999995</v>
      </c>
      <c r="EC27" s="35">
        <f t="shared" ref="EC27" si="138">SUM(EC10:EC26)</f>
        <v>114594</v>
      </c>
      <c r="ED27" s="35">
        <f t="shared" ref="ED27" si="139">SUM(ED10:ED26)</f>
        <v>1853196.5100000002</v>
      </c>
      <c r="EE27" s="35">
        <f t="shared" ref="EE27" si="140">SUM(EE10:EE26)</f>
        <v>357399.82881801086</v>
      </c>
      <c r="EF27" s="35">
        <f t="shared" ref="EF27" si="141">SUM(EF10:EF26)</f>
        <v>671949.08284865564</v>
      </c>
      <c r="EG27" s="35">
        <f t="shared" ref="EG27" si="142">SUM(EG10:EG26)</f>
        <v>34765.987500000003</v>
      </c>
      <c r="EH27" s="35">
        <f t="shared" ref="EH27" si="143">SUM(EH10:EH26)</f>
        <v>1064114.8991666664</v>
      </c>
      <c r="EI27" s="35">
        <f t="shared" ref="EI27" si="144">SUM(EI10:EI26)</f>
        <v>0</v>
      </c>
      <c r="EJ27" s="35">
        <f t="shared" ref="EJ27" si="145">SUM(EJ10:EJ26)</f>
        <v>0</v>
      </c>
      <c r="EK27" s="35">
        <f t="shared" ref="EK27" si="146">SUM(EK10:EK26)</f>
        <v>0</v>
      </c>
      <c r="EL27" s="35">
        <f t="shared" ref="EL27" si="147">SUM(EL10:EL26)</f>
        <v>0</v>
      </c>
      <c r="EM27" s="35">
        <f t="shared" ref="EM27" si="148">SUM(EM10:EM26)</f>
        <v>0</v>
      </c>
      <c r="EN27" s="35">
        <f t="shared" ref="EN27" si="149">SUM(EN10:EN26)</f>
        <v>0</v>
      </c>
      <c r="EO27" s="35">
        <f t="shared" ref="EO27" si="150">SUM(EO10:EO26)</f>
        <v>0</v>
      </c>
      <c r="EP27" s="35">
        <f t="shared" ref="EP27" si="151">SUM(EP10:EP26)</f>
        <v>0</v>
      </c>
      <c r="EQ27" s="35">
        <f t="shared" ref="EQ27" si="152">SUM(EQ10:EQ26)</f>
        <v>169340701.41399235</v>
      </c>
      <c r="ER27" s="35">
        <f t="shared" ref="ER27" si="153">SUM(ER10:ER26)</f>
        <v>59248517.571050823</v>
      </c>
      <c r="ES27" s="35">
        <f t="shared" ref="ES27" si="154">SUM(ES10:ES26)</f>
        <v>73273989.587416589</v>
      </c>
      <c r="ET27" s="35">
        <f t="shared" ref="ET27" si="155">SUM(ET10:ET26)</f>
        <v>301863208.5724597</v>
      </c>
      <c r="EU27" s="35">
        <f t="shared" ref="EU27" si="156">SUM(EU10:EU26)</f>
        <v>127418749.55061306</v>
      </c>
      <c r="EV27" s="35">
        <f t="shared" ref="EV27" si="157">SUM(EV10:EV26)</f>
        <v>42635300.231348984</v>
      </c>
      <c r="EW27" s="35">
        <f t="shared" ref="EW27" si="158">SUM(EW10:EW26)</f>
        <v>65499923.209217325</v>
      </c>
      <c r="EX27" s="35">
        <f t="shared" ref="EX27" si="159">SUM(EX10:EX26)</f>
        <v>235553972.99117938</v>
      </c>
    </row>
    <row r="28" spans="1:154" x14ac:dyDescent="0.2">
      <c r="A28" s="41"/>
      <c r="B28" s="47"/>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row>
    <row r="29" spans="1:154" s="14" customFormat="1" ht="12.75" customHeight="1" x14ac:dyDescent="0.2">
      <c r="EX29" s="52"/>
    </row>
    <row r="30" spans="1:154" s="74" customFormat="1" ht="15" x14ac:dyDescent="0.2">
      <c r="A30" s="83"/>
      <c r="B30" s="75" t="s">
        <v>52</v>
      </c>
      <c r="O30" s="84"/>
      <c r="P30" s="84"/>
      <c r="Q30" s="84"/>
      <c r="R30" s="84"/>
      <c r="S30" s="84"/>
      <c r="T30" s="84"/>
      <c r="U30" s="85"/>
      <c r="V30" s="85"/>
      <c r="W30" s="85"/>
      <c r="X30" s="85"/>
      <c r="Y30" s="85"/>
      <c r="Z30" s="85"/>
      <c r="AA30" s="85"/>
      <c r="AB30" s="85"/>
      <c r="AC30" s="85"/>
      <c r="AD30" s="85"/>
      <c r="AE30" s="85"/>
      <c r="AF30" s="85"/>
      <c r="AG30" s="85"/>
      <c r="AH30" s="85"/>
      <c r="AI30" s="85"/>
      <c r="AJ30" s="85"/>
      <c r="AK30" s="85"/>
      <c r="AL30" s="85"/>
      <c r="AM30" s="76"/>
      <c r="AN30" s="76"/>
    </row>
    <row r="31" spans="1:154" s="74" customFormat="1" ht="21" customHeight="1" x14ac:dyDescent="0.2">
      <c r="A31" s="83"/>
      <c r="B31" s="117" t="s">
        <v>66</v>
      </c>
      <c r="C31" s="117"/>
      <c r="D31" s="117"/>
      <c r="E31" s="117"/>
      <c r="F31" s="117"/>
      <c r="G31" s="117"/>
      <c r="H31" s="117"/>
      <c r="I31" s="117"/>
      <c r="J31" s="117"/>
      <c r="K31" s="117"/>
      <c r="L31" s="117"/>
      <c r="M31" s="117"/>
      <c r="N31" s="117"/>
      <c r="O31" s="86"/>
      <c r="P31" s="86"/>
      <c r="Q31" s="86"/>
      <c r="R31" s="86"/>
      <c r="S31" s="86"/>
      <c r="T31" s="86"/>
      <c r="U31" s="87"/>
      <c r="V31" s="87"/>
      <c r="W31" s="87"/>
      <c r="X31" s="87"/>
      <c r="Y31" s="87"/>
      <c r="Z31" s="87"/>
      <c r="AA31" s="87"/>
      <c r="AB31" s="87"/>
      <c r="AC31" s="87"/>
      <c r="AD31" s="87"/>
      <c r="AE31" s="87"/>
      <c r="AF31" s="87"/>
      <c r="AG31" s="87"/>
      <c r="AH31" s="87"/>
      <c r="AI31" s="87"/>
      <c r="AJ31" s="87"/>
      <c r="AK31" s="87"/>
      <c r="AL31" s="87"/>
      <c r="AM31" s="76"/>
      <c r="AN31" s="76"/>
    </row>
    <row r="32" spans="1:154" s="74" customFormat="1" ht="15" x14ac:dyDescent="0.2">
      <c r="B32" s="117"/>
      <c r="C32" s="117"/>
      <c r="D32" s="117"/>
      <c r="E32" s="117"/>
      <c r="F32" s="117"/>
      <c r="G32" s="117"/>
      <c r="H32" s="117"/>
      <c r="I32" s="117"/>
      <c r="J32" s="117"/>
      <c r="K32" s="117"/>
      <c r="L32" s="117"/>
      <c r="M32" s="117"/>
      <c r="N32" s="117"/>
      <c r="AM32" s="76"/>
      <c r="AN32" s="76"/>
    </row>
    <row r="33" spans="2:40" s="74" customFormat="1" ht="15" x14ac:dyDescent="0.25">
      <c r="B33" s="81" t="s">
        <v>67</v>
      </c>
      <c r="AM33" s="76"/>
      <c r="AN33" s="76"/>
    </row>
    <row r="34" spans="2:40" s="74" customFormat="1" ht="15" x14ac:dyDescent="0.25">
      <c r="B34" s="81" t="s">
        <v>68</v>
      </c>
    </row>
    <row r="35" spans="2:40" s="9" customFormat="1" ht="13.5" x14ac:dyDescent="0.2">
      <c r="AM35" s="17"/>
      <c r="AN35" s="17"/>
    </row>
  </sheetData>
  <sortState ref="B8:EX24">
    <sortCondition descending="1" ref="ET8:ET24"/>
  </sortState>
  <mergeCells count="60">
    <mergeCell ref="AA7:AH7"/>
    <mergeCell ref="AE8:AH8"/>
    <mergeCell ref="A7:A9"/>
    <mergeCell ref="B7:B9"/>
    <mergeCell ref="C7:J7"/>
    <mergeCell ref="K7:R7"/>
    <mergeCell ref="S7:Z7"/>
    <mergeCell ref="DS7:DZ7"/>
    <mergeCell ref="AI7:AP7"/>
    <mergeCell ref="AQ7:AX7"/>
    <mergeCell ref="AY7:BF7"/>
    <mergeCell ref="BG7:BN7"/>
    <mergeCell ref="BO7:BV7"/>
    <mergeCell ref="BW7:CD7"/>
    <mergeCell ref="BC8:BF8"/>
    <mergeCell ref="EA7:EH7"/>
    <mergeCell ref="EI7:EP7"/>
    <mergeCell ref="EQ7:EX7"/>
    <mergeCell ref="C8:F8"/>
    <mergeCell ref="G8:J8"/>
    <mergeCell ref="K8:N8"/>
    <mergeCell ref="O8:R8"/>
    <mergeCell ref="S8:V8"/>
    <mergeCell ref="W8:Z8"/>
    <mergeCell ref="AA8:AD8"/>
    <mergeCell ref="CE7:CL7"/>
    <mergeCell ref="CM7:CT7"/>
    <mergeCell ref="CU7:DB7"/>
    <mergeCell ref="DC7:DJ7"/>
    <mergeCell ref="DK7:DR7"/>
    <mergeCell ref="EU8:EX8"/>
    <mergeCell ref="DC8:DF8"/>
    <mergeCell ref="DG8:DJ8"/>
    <mergeCell ref="DK8:DN8"/>
    <mergeCell ref="DO8:DR8"/>
    <mergeCell ref="DS8:DV8"/>
    <mergeCell ref="DW8:DZ8"/>
    <mergeCell ref="EI8:EL8"/>
    <mergeCell ref="EE8:EH8"/>
    <mergeCell ref="CM8:CP8"/>
    <mergeCell ref="CQ8:CT8"/>
    <mergeCell ref="CU8:CX8"/>
    <mergeCell ref="EM8:EP8"/>
    <mergeCell ref="EQ8:ET8"/>
    <mergeCell ref="B31:N32"/>
    <mergeCell ref="CY8:DB8"/>
    <mergeCell ref="EA8:ED8"/>
    <mergeCell ref="BG8:BJ8"/>
    <mergeCell ref="BK8:BN8"/>
    <mergeCell ref="BO8:BR8"/>
    <mergeCell ref="BS8:BV8"/>
    <mergeCell ref="BW8:BZ8"/>
    <mergeCell ref="CA8:CD8"/>
    <mergeCell ref="AI8:AL8"/>
    <mergeCell ref="AM8:AP8"/>
    <mergeCell ref="AQ8:AT8"/>
    <mergeCell ref="AU8:AX8"/>
    <mergeCell ref="AY8:BB8"/>
    <mergeCell ref="CE8:CH8"/>
    <mergeCell ref="CI8:CL8"/>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6"/>
  <sheetViews>
    <sheetView zoomScale="90" zoomScaleNormal="90" workbookViewId="0">
      <pane xSplit="2" ySplit="8" topLeftCell="AI22" activePane="bottomRight" state="frozen"/>
      <selection pane="topRight" activeCell="C1" sqref="C1"/>
      <selection pane="bottomLeft" activeCell="A7" sqref="A7"/>
      <selection pane="bottomRight" activeCell="AN26" sqref="AN26"/>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5" s="74" customFormat="1" ht="20.25" customHeight="1" x14ac:dyDescent="0.2">
      <c r="A1" s="120" t="s">
        <v>69</v>
      </c>
      <c r="B1" s="120"/>
      <c r="C1" s="120"/>
      <c r="D1" s="120"/>
      <c r="E1" s="120"/>
      <c r="F1" s="120"/>
      <c r="G1" s="120"/>
      <c r="H1" s="120"/>
      <c r="I1" s="120"/>
      <c r="J1" s="120"/>
      <c r="K1" s="120"/>
      <c r="L1" s="71"/>
    </row>
    <row r="2" spans="1:45" s="74" customFormat="1" ht="20.25" customHeight="1" x14ac:dyDescent="0.2">
      <c r="A2" s="88" t="s">
        <v>48</v>
      </c>
      <c r="B2" s="82"/>
      <c r="C2" s="82"/>
      <c r="D2" s="82"/>
      <c r="E2" s="82"/>
      <c r="F2" s="82"/>
      <c r="G2" s="82"/>
      <c r="H2" s="82"/>
      <c r="I2" s="82"/>
      <c r="J2" s="82"/>
      <c r="K2" s="82"/>
      <c r="L2" s="71"/>
    </row>
    <row r="3" spans="1:45" s="74" customFormat="1" ht="20.25" customHeight="1" x14ac:dyDescent="0.2">
      <c r="A3" s="82"/>
      <c r="B3" s="82"/>
      <c r="C3" s="82"/>
      <c r="D3" s="82"/>
      <c r="E3" s="82"/>
      <c r="F3" s="82"/>
      <c r="G3" s="82"/>
      <c r="H3" s="82"/>
      <c r="I3" s="82"/>
      <c r="J3" s="82"/>
      <c r="K3" s="82"/>
      <c r="L3" s="71"/>
    </row>
    <row r="4" spans="1:45" s="74" customFormat="1" ht="15" customHeight="1" x14ac:dyDescent="0.2">
      <c r="A4" s="61" t="s">
        <v>2</v>
      </c>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8"/>
      <c r="AN4" s="78"/>
    </row>
    <row r="5" spans="1:45" s="74" customFormat="1" ht="6" customHeight="1" x14ac:dyDescent="0.2">
      <c r="A5" s="61"/>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8"/>
      <c r="AN5" s="78"/>
    </row>
    <row r="6" spans="1:45" s="74" customFormat="1" ht="6" customHeight="1" x14ac:dyDescent="0.2">
      <c r="A6" s="63"/>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8"/>
      <c r="AN6" s="78"/>
    </row>
    <row r="7" spans="1:45" s="74" customFormat="1" ht="69.75" customHeight="1" x14ac:dyDescent="0.2">
      <c r="A7" s="111" t="s">
        <v>0</v>
      </c>
      <c r="B7" s="111" t="s">
        <v>3</v>
      </c>
      <c r="C7" s="121" t="s">
        <v>4</v>
      </c>
      <c r="D7" s="121"/>
      <c r="E7" s="114" t="s">
        <v>5</v>
      </c>
      <c r="F7" s="115"/>
      <c r="G7" s="114" t="s">
        <v>6</v>
      </c>
      <c r="H7" s="115"/>
      <c r="I7" s="114" t="s">
        <v>7</v>
      </c>
      <c r="J7" s="115"/>
      <c r="K7" s="114" t="s">
        <v>8</v>
      </c>
      <c r="L7" s="115"/>
      <c r="M7" s="114" t="s">
        <v>9</v>
      </c>
      <c r="N7" s="115"/>
      <c r="O7" s="114" t="s">
        <v>10</v>
      </c>
      <c r="P7" s="115"/>
      <c r="Q7" s="114" t="s">
        <v>11</v>
      </c>
      <c r="R7" s="115"/>
      <c r="S7" s="114" t="s">
        <v>12</v>
      </c>
      <c r="T7" s="115"/>
      <c r="U7" s="114" t="s">
        <v>13</v>
      </c>
      <c r="V7" s="115"/>
      <c r="W7" s="114" t="s">
        <v>14</v>
      </c>
      <c r="X7" s="115"/>
      <c r="Y7" s="114" t="s">
        <v>15</v>
      </c>
      <c r="Z7" s="115"/>
      <c r="AA7" s="114" t="s">
        <v>16</v>
      </c>
      <c r="AB7" s="115"/>
      <c r="AC7" s="114" t="s">
        <v>17</v>
      </c>
      <c r="AD7" s="115"/>
      <c r="AE7" s="108" t="s">
        <v>18</v>
      </c>
      <c r="AF7" s="110"/>
      <c r="AG7" s="108" t="s">
        <v>19</v>
      </c>
      <c r="AH7" s="110"/>
      <c r="AI7" s="118" t="s">
        <v>20</v>
      </c>
      <c r="AJ7" s="119"/>
      <c r="AK7" s="118" t="s">
        <v>21</v>
      </c>
      <c r="AL7" s="119"/>
      <c r="AM7" s="118" t="s">
        <v>22</v>
      </c>
      <c r="AN7" s="119"/>
    </row>
    <row r="8" spans="1:45" s="74" customFormat="1" ht="93" customHeight="1" x14ac:dyDescent="0.2">
      <c r="A8" s="113"/>
      <c r="B8" s="113"/>
      <c r="C8" s="73" t="s">
        <v>70</v>
      </c>
      <c r="D8" s="73" t="s">
        <v>71</v>
      </c>
      <c r="E8" s="73" t="s">
        <v>70</v>
      </c>
      <c r="F8" s="73" t="s">
        <v>71</v>
      </c>
      <c r="G8" s="73" t="s">
        <v>70</v>
      </c>
      <c r="H8" s="73" t="s">
        <v>71</v>
      </c>
      <c r="I8" s="73" t="s">
        <v>70</v>
      </c>
      <c r="J8" s="73" t="s">
        <v>71</v>
      </c>
      <c r="K8" s="73" t="s">
        <v>70</v>
      </c>
      <c r="L8" s="73" t="s">
        <v>71</v>
      </c>
      <c r="M8" s="73" t="s">
        <v>70</v>
      </c>
      <c r="N8" s="73" t="s">
        <v>71</v>
      </c>
      <c r="O8" s="73" t="s">
        <v>70</v>
      </c>
      <c r="P8" s="73" t="s">
        <v>71</v>
      </c>
      <c r="Q8" s="73" t="s">
        <v>70</v>
      </c>
      <c r="R8" s="73" t="s">
        <v>71</v>
      </c>
      <c r="S8" s="73" t="s">
        <v>70</v>
      </c>
      <c r="T8" s="73" t="s">
        <v>71</v>
      </c>
      <c r="U8" s="73" t="s">
        <v>70</v>
      </c>
      <c r="V8" s="73" t="s">
        <v>71</v>
      </c>
      <c r="W8" s="73" t="s">
        <v>70</v>
      </c>
      <c r="X8" s="73" t="s">
        <v>71</v>
      </c>
      <c r="Y8" s="73" t="s">
        <v>70</v>
      </c>
      <c r="Z8" s="73" t="s">
        <v>71</v>
      </c>
      <c r="AA8" s="73" t="s">
        <v>70</v>
      </c>
      <c r="AB8" s="73" t="s">
        <v>71</v>
      </c>
      <c r="AC8" s="73" t="s">
        <v>70</v>
      </c>
      <c r="AD8" s="73" t="s">
        <v>71</v>
      </c>
      <c r="AE8" s="73" t="s">
        <v>70</v>
      </c>
      <c r="AF8" s="73" t="s">
        <v>71</v>
      </c>
      <c r="AG8" s="73" t="s">
        <v>70</v>
      </c>
      <c r="AH8" s="73" t="s">
        <v>71</v>
      </c>
      <c r="AI8" s="73" t="s">
        <v>70</v>
      </c>
      <c r="AJ8" s="73" t="s">
        <v>71</v>
      </c>
      <c r="AK8" s="73" t="s">
        <v>70</v>
      </c>
      <c r="AL8" s="73" t="s">
        <v>71</v>
      </c>
      <c r="AM8" s="73" t="s">
        <v>70</v>
      </c>
      <c r="AN8" s="73" t="s">
        <v>71</v>
      </c>
    </row>
    <row r="9" spans="1:45" ht="24.95" customHeight="1" x14ac:dyDescent="0.2">
      <c r="A9" s="20">
        <v>1</v>
      </c>
      <c r="B9" s="21" t="s">
        <v>29</v>
      </c>
      <c r="C9" s="32">
        <v>608398.26</v>
      </c>
      <c r="D9" s="32">
        <v>702836.54</v>
      </c>
      <c r="E9" s="32">
        <v>475237.20000000007</v>
      </c>
      <c r="F9" s="32">
        <v>475237.20000000007</v>
      </c>
      <c r="G9" s="32">
        <v>34033.129999999997</v>
      </c>
      <c r="H9" s="32">
        <v>34033.129999999997</v>
      </c>
      <c r="I9" s="32">
        <v>51670492.350000001</v>
      </c>
      <c r="J9" s="32">
        <v>51670492.350000001</v>
      </c>
      <c r="K9" s="32">
        <v>7693362.7900000177</v>
      </c>
      <c r="L9" s="32">
        <v>7694548.8800000176</v>
      </c>
      <c r="M9" s="32">
        <v>1739102.4500000002</v>
      </c>
      <c r="N9" s="32">
        <v>1670114.12</v>
      </c>
      <c r="O9" s="32">
        <v>-2908.18</v>
      </c>
      <c r="P9" s="32">
        <v>-2908.18</v>
      </c>
      <c r="Q9" s="32">
        <v>0</v>
      </c>
      <c r="R9" s="32">
        <v>0</v>
      </c>
      <c r="S9" s="32">
        <v>-762.17</v>
      </c>
      <c r="T9" s="32">
        <v>-762.17</v>
      </c>
      <c r="U9" s="32">
        <v>-14486.17</v>
      </c>
      <c r="V9" s="32">
        <v>-8005.7</v>
      </c>
      <c r="W9" s="32">
        <v>0</v>
      </c>
      <c r="X9" s="32">
        <v>0</v>
      </c>
      <c r="Y9" s="32">
        <v>390777.24000000005</v>
      </c>
      <c r="Z9" s="32">
        <v>165076.36000000007</v>
      </c>
      <c r="AA9" s="32">
        <v>7907932.79</v>
      </c>
      <c r="AB9" s="32">
        <v>2045153.4000000004</v>
      </c>
      <c r="AC9" s="32">
        <v>2133953.17</v>
      </c>
      <c r="AD9" s="32">
        <v>-7326.8300000000745</v>
      </c>
      <c r="AE9" s="32">
        <v>586792.13000000012</v>
      </c>
      <c r="AF9" s="32">
        <v>127041.94200000004</v>
      </c>
      <c r="AG9" s="32">
        <v>0</v>
      </c>
      <c r="AH9" s="32">
        <v>0</v>
      </c>
      <c r="AI9" s="32">
        <v>-471024.83000000013</v>
      </c>
      <c r="AJ9" s="32">
        <v>61431.869999999821</v>
      </c>
      <c r="AK9" s="32">
        <v>0</v>
      </c>
      <c r="AL9" s="32">
        <v>0</v>
      </c>
      <c r="AM9" s="34">
        <f t="shared" ref="AM9:AM25" si="0">C9+E9+G9+I9+K9+M9+O9+Q9+S9+U9+W9+Y9+AA9+AC9+AE9+AG9+AI9+AK9</f>
        <v>72750900.160000026</v>
      </c>
      <c r="AN9" s="34">
        <f t="shared" ref="AN9:AN25" si="1">D9+F9+H9+J9+L9+N9+P9+R9+T9+V9+X9+Z9+AB9+AD9+AF9+AH9+AJ9+AL9</f>
        <v>64626962.912000008</v>
      </c>
      <c r="AS9" s="50"/>
    </row>
    <row r="10" spans="1:45" ht="24.95" customHeight="1" x14ac:dyDescent="0.2">
      <c r="A10" s="20">
        <v>2</v>
      </c>
      <c r="B10" s="21" t="s">
        <v>33</v>
      </c>
      <c r="C10" s="32">
        <v>4869906.0656051151</v>
      </c>
      <c r="D10" s="32">
        <v>1295936.8490241487</v>
      </c>
      <c r="E10" s="32">
        <v>86731.702042857505</v>
      </c>
      <c r="F10" s="32">
        <v>86731.702042857505</v>
      </c>
      <c r="G10" s="32">
        <v>56928.171405612826</v>
      </c>
      <c r="H10" s="32">
        <v>51088.963905612822</v>
      </c>
      <c r="I10" s="32">
        <v>0</v>
      </c>
      <c r="J10" s="32">
        <v>0</v>
      </c>
      <c r="K10" s="32">
        <v>11672233.533540143</v>
      </c>
      <c r="L10" s="32">
        <v>3528650.5635980507</v>
      </c>
      <c r="M10" s="32">
        <v>1618449.5900635712</v>
      </c>
      <c r="N10" s="32">
        <v>639572.50206357124</v>
      </c>
      <c r="O10" s="32">
        <v>0</v>
      </c>
      <c r="P10" s="32">
        <v>0</v>
      </c>
      <c r="Q10" s="32">
        <v>0</v>
      </c>
      <c r="R10" s="32">
        <v>0</v>
      </c>
      <c r="S10" s="32">
        <v>0</v>
      </c>
      <c r="T10" s="32">
        <v>0</v>
      </c>
      <c r="U10" s="32">
        <v>0</v>
      </c>
      <c r="V10" s="32">
        <v>0</v>
      </c>
      <c r="W10" s="32">
        <v>0</v>
      </c>
      <c r="X10" s="32">
        <v>0</v>
      </c>
      <c r="Y10" s="32">
        <v>465686.55278308498</v>
      </c>
      <c r="Z10" s="32">
        <v>465686.55278308498</v>
      </c>
      <c r="AA10" s="32">
        <v>1158413.3768786197</v>
      </c>
      <c r="AB10" s="32">
        <v>1134070.1751986197</v>
      </c>
      <c r="AC10" s="32">
        <v>-440.45000000000005</v>
      </c>
      <c r="AD10" s="32">
        <v>-440.45000000000005</v>
      </c>
      <c r="AE10" s="32">
        <v>28302163.600000001</v>
      </c>
      <c r="AF10" s="32">
        <v>1410</v>
      </c>
      <c r="AG10" s="32">
        <v>322006.53071189218</v>
      </c>
      <c r="AH10" s="32">
        <v>322006.53071189218</v>
      </c>
      <c r="AI10" s="32">
        <v>182075.79745132104</v>
      </c>
      <c r="AJ10" s="32">
        <v>182075.79745132104</v>
      </c>
      <c r="AK10" s="32">
        <v>0</v>
      </c>
      <c r="AL10" s="32">
        <v>0</v>
      </c>
      <c r="AM10" s="34">
        <f t="shared" si="0"/>
        <v>48734154.470482215</v>
      </c>
      <c r="AN10" s="34">
        <f t="shared" si="1"/>
        <v>7706789.1867791582</v>
      </c>
      <c r="AS10" s="50"/>
    </row>
    <row r="11" spans="1:45" ht="24.95" customHeight="1" x14ac:dyDescent="0.2">
      <c r="A11" s="20">
        <v>3</v>
      </c>
      <c r="B11" s="21" t="s">
        <v>30</v>
      </c>
      <c r="C11" s="32">
        <v>484901.66963884397</v>
      </c>
      <c r="D11" s="32">
        <v>241901.66963884397</v>
      </c>
      <c r="E11" s="32">
        <v>549846.75032554823</v>
      </c>
      <c r="F11" s="32">
        <v>549846.75032554823</v>
      </c>
      <c r="G11" s="32">
        <v>42361.80677764985</v>
      </c>
      <c r="H11" s="32">
        <v>42361.80677764985</v>
      </c>
      <c r="I11" s="32">
        <v>42809688.743785568</v>
      </c>
      <c r="J11" s="32">
        <v>38498644.5461151</v>
      </c>
      <c r="K11" s="32">
        <v>0</v>
      </c>
      <c r="L11" s="32">
        <v>0</v>
      </c>
      <c r="M11" s="32">
        <v>115712.14257462745</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1075.0250000000001</v>
      </c>
      <c r="AF11" s="32">
        <v>1075.0250000000001</v>
      </c>
      <c r="AG11" s="32">
        <v>0</v>
      </c>
      <c r="AH11" s="32">
        <v>0</v>
      </c>
      <c r="AI11" s="32">
        <v>0</v>
      </c>
      <c r="AJ11" s="32">
        <v>0</v>
      </c>
      <c r="AK11" s="32">
        <v>0</v>
      </c>
      <c r="AL11" s="32">
        <v>0</v>
      </c>
      <c r="AM11" s="34">
        <f t="shared" si="0"/>
        <v>44003586.138102241</v>
      </c>
      <c r="AN11" s="34">
        <f t="shared" si="1"/>
        <v>39333829.797857143</v>
      </c>
      <c r="AS11" s="50"/>
    </row>
    <row r="12" spans="1:45" ht="24.95" customHeight="1" x14ac:dyDescent="0.2">
      <c r="A12" s="20">
        <v>4</v>
      </c>
      <c r="B12" s="21" t="s">
        <v>32</v>
      </c>
      <c r="C12" s="32">
        <v>-368.49004756598151</v>
      </c>
      <c r="D12" s="32">
        <v>-368.49004756598151</v>
      </c>
      <c r="E12" s="32">
        <v>49228.309020492001</v>
      </c>
      <c r="F12" s="32">
        <v>49228.309020492001</v>
      </c>
      <c r="G12" s="32">
        <v>-2011.302000000001</v>
      </c>
      <c r="H12" s="32">
        <v>-2011.302000000001</v>
      </c>
      <c r="I12" s="32">
        <v>10408523.310000004</v>
      </c>
      <c r="J12" s="32">
        <v>10408523.310000004</v>
      </c>
      <c r="K12" s="32">
        <v>1059318.6429647519</v>
      </c>
      <c r="L12" s="32">
        <v>1042967.642964752</v>
      </c>
      <c r="M12" s="32">
        <v>654608.3020096079</v>
      </c>
      <c r="N12" s="32">
        <v>642336.32700960792</v>
      </c>
      <c r="O12" s="32">
        <v>0</v>
      </c>
      <c r="P12" s="32">
        <v>0</v>
      </c>
      <c r="Q12" s="32">
        <v>7311.8600982144453</v>
      </c>
      <c r="R12" s="32">
        <v>7311.8600982144453</v>
      </c>
      <c r="S12" s="32">
        <v>-4123.7716949667774</v>
      </c>
      <c r="T12" s="32">
        <v>-4123.7716949667774</v>
      </c>
      <c r="U12" s="32">
        <v>14535.548083461999</v>
      </c>
      <c r="V12" s="32">
        <v>8129.8810834619999</v>
      </c>
      <c r="W12" s="32">
        <v>41787.929525325002</v>
      </c>
      <c r="X12" s="32">
        <v>21761.929525325002</v>
      </c>
      <c r="Y12" s="32">
        <v>10206.595320203447</v>
      </c>
      <c r="Z12" s="32">
        <v>6536.1353202034479</v>
      </c>
      <c r="AA12" s="32">
        <v>20190832.814495385</v>
      </c>
      <c r="AB12" s="32">
        <v>335377.45482638088</v>
      </c>
      <c r="AC12" s="32">
        <v>37780.264640819289</v>
      </c>
      <c r="AD12" s="32">
        <v>37780.264640819289</v>
      </c>
      <c r="AE12" s="32">
        <v>-451.1543910668006</v>
      </c>
      <c r="AF12" s="32">
        <v>-50451.154391066782</v>
      </c>
      <c r="AG12" s="32">
        <v>0</v>
      </c>
      <c r="AH12" s="32">
        <v>0</v>
      </c>
      <c r="AI12" s="32">
        <v>494579.39546779497</v>
      </c>
      <c r="AJ12" s="32">
        <v>23341.285467794987</v>
      </c>
      <c r="AK12" s="32">
        <v>0</v>
      </c>
      <c r="AL12" s="32">
        <v>0</v>
      </c>
      <c r="AM12" s="34">
        <f t="shared" si="0"/>
        <v>32961758.253492463</v>
      </c>
      <c r="AN12" s="34">
        <f t="shared" si="1"/>
        <v>12526339.681823455</v>
      </c>
      <c r="AS12" s="50"/>
    </row>
    <row r="13" spans="1:45" ht="24.95" customHeight="1" x14ac:dyDescent="0.2">
      <c r="A13" s="20">
        <v>5</v>
      </c>
      <c r="B13" s="21" t="s">
        <v>36</v>
      </c>
      <c r="C13" s="32">
        <v>-135558.72999999998</v>
      </c>
      <c r="D13" s="32">
        <v>10204.630000000034</v>
      </c>
      <c r="E13" s="32">
        <v>8037.5500000000011</v>
      </c>
      <c r="F13" s="32">
        <v>8037.5500000000011</v>
      </c>
      <c r="G13" s="32">
        <v>12566.15</v>
      </c>
      <c r="H13" s="32">
        <v>12566.15</v>
      </c>
      <c r="I13" s="32">
        <v>8679036.8730000034</v>
      </c>
      <c r="J13" s="32">
        <v>8679036.8730000034</v>
      </c>
      <c r="K13" s="32">
        <v>1923060.8800000004</v>
      </c>
      <c r="L13" s="32">
        <v>1923055.5300000003</v>
      </c>
      <c r="M13" s="32">
        <v>571764.62</v>
      </c>
      <c r="N13" s="32">
        <v>571764.62</v>
      </c>
      <c r="O13" s="32">
        <v>0</v>
      </c>
      <c r="P13" s="32">
        <v>0</v>
      </c>
      <c r="Q13" s="32">
        <v>0</v>
      </c>
      <c r="R13" s="32">
        <v>0</v>
      </c>
      <c r="S13" s="32">
        <v>0</v>
      </c>
      <c r="T13" s="32">
        <v>0</v>
      </c>
      <c r="U13" s="32">
        <v>-124.84999999999854</v>
      </c>
      <c r="V13" s="32">
        <v>-124.84999999999854</v>
      </c>
      <c r="W13" s="32">
        <v>0</v>
      </c>
      <c r="X13" s="32">
        <v>0</v>
      </c>
      <c r="Y13" s="32">
        <v>147742.49</v>
      </c>
      <c r="Z13" s="32">
        <v>29972.089999999982</v>
      </c>
      <c r="AA13" s="32">
        <v>21652278.790000003</v>
      </c>
      <c r="AB13" s="32">
        <v>150561.05252700299</v>
      </c>
      <c r="AC13" s="32">
        <v>59.25</v>
      </c>
      <c r="AD13" s="32">
        <v>59.26</v>
      </c>
      <c r="AE13" s="32">
        <v>0</v>
      </c>
      <c r="AF13" s="32">
        <v>0</v>
      </c>
      <c r="AG13" s="32">
        <v>0</v>
      </c>
      <c r="AH13" s="32">
        <v>0</v>
      </c>
      <c r="AI13" s="32">
        <v>-87917.84</v>
      </c>
      <c r="AJ13" s="32">
        <v>-10028.429999999993</v>
      </c>
      <c r="AK13" s="32">
        <v>0</v>
      </c>
      <c r="AL13" s="32">
        <v>0</v>
      </c>
      <c r="AM13" s="34">
        <f t="shared" si="0"/>
        <v>32770945.18300001</v>
      </c>
      <c r="AN13" s="34">
        <f t="shared" si="1"/>
        <v>11375104.475527005</v>
      </c>
      <c r="AS13" s="50"/>
    </row>
    <row r="14" spans="1:45" ht="24.95" customHeight="1" x14ac:dyDescent="0.2">
      <c r="A14" s="20">
        <v>6</v>
      </c>
      <c r="B14" s="21" t="s">
        <v>28</v>
      </c>
      <c r="C14" s="32">
        <v>3838065.2517006542</v>
      </c>
      <c r="D14" s="32">
        <v>4061167.3774788906</v>
      </c>
      <c r="E14" s="32">
        <v>68296.795600000027</v>
      </c>
      <c r="F14" s="32">
        <v>68296.795600000027</v>
      </c>
      <c r="G14" s="32">
        <v>26812.514680421791</v>
      </c>
      <c r="H14" s="32">
        <v>26812.514680421791</v>
      </c>
      <c r="I14" s="32">
        <v>36031.919326548617</v>
      </c>
      <c r="J14" s="32">
        <v>3631.9193265486183</v>
      </c>
      <c r="K14" s="32">
        <v>13757450.831181712</v>
      </c>
      <c r="L14" s="32">
        <v>13445231.778168378</v>
      </c>
      <c r="M14" s="32">
        <v>2507540.1825816883</v>
      </c>
      <c r="N14" s="32">
        <v>2361069.8385816882</v>
      </c>
      <c r="O14" s="32">
        <v>0</v>
      </c>
      <c r="P14" s="32">
        <v>0</v>
      </c>
      <c r="Q14" s="32">
        <v>0</v>
      </c>
      <c r="R14" s="32">
        <v>0</v>
      </c>
      <c r="S14" s="32">
        <v>-2085.3298043499976</v>
      </c>
      <c r="T14" s="32">
        <v>-2085.3298043499976</v>
      </c>
      <c r="U14" s="32">
        <v>-949.32000000000016</v>
      </c>
      <c r="V14" s="32">
        <v>-949.32000000000016</v>
      </c>
      <c r="W14" s="32">
        <v>0</v>
      </c>
      <c r="X14" s="32">
        <v>0</v>
      </c>
      <c r="Y14" s="32">
        <v>1136177.5228597648</v>
      </c>
      <c r="Z14" s="32">
        <v>1063638.0998084377</v>
      </c>
      <c r="AA14" s="32">
        <v>3825943.5358672449</v>
      </c>
      <c r="AB14" s="32">
        <v>1534101.22313846</v>
      </c>
      <c r="AC14" s="32">
        <v>0</v>
      </c>
      <c r="AD14" s="32">
        <v>0</v>
      </c>
      <c r="AE14" s="32">
        <v>34418.311981759165</v>
      </c>
      <c r="AF14" s="32">
        <v>-8392.2097982251325</v>
      </c>
      <c r="AG14" s="32">
        <v>0</v>
      </c>
      <c r="AH14" s="32">
        <v>0</v>
      </c>
      <c r="AI14" s="32">
        <v>344662.46851403842</v>
      </c>
      <c r="AJ14" s="32">
        <v>343246.22549403849</v>
      </c>
      <c r="AK14" s="32">
        <v>0</v>
      </c>
      <c r="AL14" s="32">
        <v>0</v>
      </c>
      <c r="AM14" s="34">
        <f t="shared" si="0"/>
        <v>25572364.684489485</v>
      </c>
      <c r="AN14" s="34">
        <f t="shared" si="1"/>
        <v>22895768.912674289</v>
      </c>
      <c r="AS14" s="50"/>
    </row>
    <row r="15" spans="1:45" ht="24.95" customHeight="1" x14ac:dyDescent="0.2">
      <c r="A15" s="20">
        <v>7</v>
      </c>
      <c r="B15" s="21" t="s">
        <v>96</v>
      </c>
      <c r="C15" s="32">
        <v>-1484.4287639704221</v>
      </c>
      <c r="D15" s="32">
        <v>-1484.4287639704221</v>
      </c>
      <c r="E15" s="32">
        <v>82498.651546000023</v>
      </c>
      <c r="F15" s="32">
        <v>82498.651546000023</v>
      </c>
      <c r="G15" s="32">
        <v>9872.8089679640016</v>
      </c>
      <c r="H15" s="32">
        <v>9872.8089679640016</v>
      </c>
      <c r="I15" s="32">
        <v>18100279.678599998</v>
      </c>
      <c r="J15" s="32">
        <v>18100279.678599998</v>
      </c>
      <c r="K15" s="32">
        <v>1406977.0346000001</v>
      </c>
      <c r="L15" s="32">
        <v>1406977.0346000001</v>
      </c>
      <c r="M15" s="32">
        <v>383120.2856622666</v>
      </c>
      <c r="N15" s="32">
        <v>383120.2856622666</v>
      </c>
      <c r="O15" s="32">
        <v>0</v>
      </c>
      <c r="P15" s="32">
        <v>0</v>
      </c>
      <c r="Q15" s="32">
        <v>-1286.6810374074998</v>
      </c>
      <c r="R15" s="32">
        <v>-1286.6810374074998</v>
      </c>
      <c r="S15" s="32">
        <v>-136.78578009249816</v>
      </c>
      <c r="T15" s="32">
        <v>-136.78578009249816</v>
      </c>
      <c r="U15" s="32">
        <v>535.06875000000002</v>
      </c>
      <c r="V15" s="32">
        <v>535.06875000000002</v>
      </c>
      <c r="W15" s="32">
        <v>0</v>
      </c>
      <c r="X15" s="32">
        <v>0</v>
      </c>
      <c r="Y15" s="32">
        <v>26947.114522573222</v>
      </c>
      <c r="Z15" s="32">
        <v>26947.114522573222</v>
      </c>
      <c r="AA15" s="32">
        <v>472212.61298690899</v>
      </c>
      <c r="AB15" s="32">
        <v>327615.508986909</v>
      </c>
      <c r="AC15" s="32">
        <v>59815.711000000003</v>
      </c>
      <c r="AD15" s="32">
        <v>59815.711000000003</v>
      </c>
      <c r="AE15" s="32">
        <v>947593.59561599942</v>
      </c>
      <c r="AF15" s="32">
        <v>-217878.85253904085</v>
      </c>
      <c r="AG15" s="32">
        <v>665.93970600000102</v>
      </c>
      <c r="AH15" s="32">
        <v>665.93970600000102</v>
      </c>
      <c r="AI15" s="32">
        <v>32921.826130679998</v>
      </c>
      <c r="AJ15" s="32">
        <v>32921.826130679998</v>
      </c>
      <c r="AK15" s="32">
        <v>0</v>
      </c>
      <c r="AL15" s="32">
        <v>0</v>
      </c>
      <c r="AM15" s="34">
        <f t="shared" si="0"/>
        <v>21520532.432506923</v>
      </c>
      <c r="AN15" s="34">
        <f t="shared" si="1"/>
        <v>20210462.880351886</v>
      </c>
      <c r="AS15" s="50"/>
    </row>
    <row r="16" spans="1:45" ht="24.95" customHeight="1" x14ac:dyDescent="0.2">
      <c r="A16" s="20">
        <v>8</v>
      </c>
      <c r="B16" s="21" t="s">
        <v>31</v>
      </c>
      <c r="C16" s="32">
        <v>73064.75</v>
      </c>
      <c r="D16" s="32">
        <v>73064.75</v>
      </c>
      <c r="E16" s="32">
        <v>15953.55</v>
      </c>
      <c r="F16" s="32">
        <v>15953.55</v>
      </c>
      <c r="G16" s="32">
        <v>9468.369999999999</v>
      </c>
      <c r="H16" s="32">
        <v>9468.369999999999</v>
      </c>
      <c r="I16" s="32">
        <v>14368788.630000001</v>
      </c>
      <c r="J16" s="32">
        <v>14368788.630000001</v>
      </c>
      <c r="K16" s="32">
        <v>640865.52000000014</v>
      </c>
      <c r="L16" s="32">
        <v>182330.88000000009</v>
      </c>
      <c r="M16" s="32">
        <v>308932.55110403983</v>
      </c>
      <c r="N16" s="32">
        <v>239883.78110403984</v>
      </c>
      <c r="O16" s="32">
        <v>0</v>
      </c>
      <c r="P16" s="32">
        <v>0</v>
      </c>
      <c r="Q16" s="32">
        <v>0</v>
      </c>
      <c r="R16" s="32">
        <v>0</v>
      </c>
      <c r="S16" s="32">
        <v>0</v>
      </c>
      <c r="T16" s="32">
        <v>0</v>
      </c>
      <c r="U16" s="32">
        <v>0</v>
      </c>
      <c r="V16" s="32">
        <v>0</v>
      </c>
      <c r="W16" s="32">
        <v>0</v>
      </c>
      <c r="X16" s="32">
        <v>0</v>
      </c>
      <c r="Y16" s="32">
        <v>1123.73</v>
      </c>
      <c r="Z16" s="32">
        <v>1123.73</v>
      </c>
      <c r="AA16" s="32">
        <v>3649.36</v>
      </c>
      <c r="AB16" s="32">
        <v>3649.36</v>
      </c>
      <c r="AC16" s="32">
        <v>0</v>
      </c>
      <c r="AD16" s="32">
        <v>0</v>
      </c>
      <c r="AE16" s="32">
        <v>0</v>
      </c>
      <c r="AF16" s="32">
        <v>0</v>
      </c>
      <c r="AG16" s="32">
        <v>0</v>
      </c>
      <c r="AH16" s="32">
        <v>0</v>
      </c>
      <c r="AI16" s="32">
        <v>0</v>
      </c>
      <c r="AJ16" s="32">
        <v>0</v>
      </c>
      <c r="AK16" s="32">
        <v>0</v>
      </c>
      <c r="AL16" s="32">
        <v>0</v>
      </c>
      <c r="AM16" s="34">
        <f t="shared" si="0"/>
        <v>15421846.461104039</v>
      </c>
      <c r="AN16" s="34">
        <f t="shared" si="1"/>
        <v>14894263.051104041</v>
      </c>
      <c r="AS16" s="50"/>
    </row>
    <row r="17" spans="1:45" ht="24.95" customHeight="1" x14ac:dyDescent="0.2">
      <c r="A17" s="20">
        <v>9</v>
      </c>
      <c r="B17" s="21" t="s">
        <v>35</v>
      </c>
      <c r="C17" s="32">
        <v>34418.291999999994</v>
      </c>
      <c r="D17" s="32">
        <v>34418.291999999994</v>
      </c>
      <c r="E17" s="32">
        <v>12904.038346000001</v>
      </c>
      <c r="F17" s="32">
        <v>12904.038346000001</v>
      </c>
      <c r="G17" s="32">
        <v>-296.89925023000274</v>
      </c>
      <c r="H17" s="32">
        <v>-415.39925023000274</v>
      </c>
      <c r="I17" s="32">
        <v>6404928.6949998755</v>
      </c>
      <c r="J17" s="32">
        <v>6404928.6949998755</v>
      </c>
      <c r="K17" s="32">
        <v>1908967.1144238845</v>
      </c>
      <c r="L17" s="32">
        <v>992356.28442388459</v>
      </c>
      <c r="M17" s="32">
        <v>398222.21196256473</v>
      </c>
      <c r="N17" s="32">
        <v>332442.50196256477</v>
      </c>
      <c r="O17" s="32">
        <v>0</v>
      </c>
      <c r="P17" s="32">
        <v>0</v>
      </c>
      <c r="Q17" s="32">
        <v>-120.55815375</v>
      </c>
      <c r="R17" s="32">
        <v>-120.55815375</v>
      </c>
      <c r="S17" s="32">
        <v>-167.64124999999987</v>
      </c>
      <c r="T17" s="32">
        <v>-167.64124999999987</v>
      </c>
      <c r="U17" s="32">
        <v>0</v>
      </c>
      <c r="V17" s="32">
        <v>0</v>
      </c>
      <c r="W17" s="32">
        <v>0</v>
      </c>
      <c r="X17" s="32">
        <v>0</v>
      </c>
      <c r="Y17" s="32">
        <v>2357.7226158000021</v>
      </c>
      <c r="Z17" s="32">
        <v>-1316.2673841999967</v>
      </c>
      <c r="AA17" s="32">
        <v>790394.6885446849</v>
      </c>
      <c r="AB17" s="32">
        <v>208328.87054468447</v>
      </c>
      <c r="AC17" s="32">
        <v>0</v>
      </c>
      <c r="AD17" s="32">
        <v>0</v>
      </c>
      <c r="AE17" s="32">
        <v>1215448.4513851996</v>
      </c>
      <c r="AF17" s="32">
        <v>659935.45138519967</v>
      </c>
      <c r="AG17" s="32">
        <v>0</v>
      </c>
      <c r="AH17" s="32">
        <v>0</v>
      </c>
      <c r="AI17" s="32">
        <v>41012.503084399992</v>
      </c>
      <c r="AJ17" s="32">
        <v>41012.503084399992</v>
      </c>
      <c r="AK17" s="32">
        <v>0</v>
      </c>
      <c r="AL17" s="32">
        <v>0</v>
      </c>
      <c r="AM17" s="34">
        <f t="shared" si="0"/>
        <v>10808068.61870843</v>
      </c>
      <c r="AN17" s="34">
        <f t="shared" si="1"/>
        <v>8684306.7707084287</v>
      </c>
      <c r="AS17" s="50"/>
    </row>
    <row r="18" spans="1:45" ht="24.95" customHeight="1" x14ac:dyDescent="0.2">
      <c r="A18" s="20">
        <v>10</v>
      </c>
      <c r="B18" s="21" t="s">
        <v>38</v>
      </c>
      <c r="C18" s="32">
        <v>0</v>
      </c>
      <c r="D18" s="32">
        <v>0</v>
      </c>
      <c r="E18" s="32">
        <v>647.02</v>
      </c>
      <c r="F18" s="32">
        <v>647.02</v>
      </c>
      <c r="G18" s="32">
        <v>3079.6744999999996</v>
      </c>
      <c r="H18" s="32">
        <v>1929.9444999999996</v>
      </c>
      <c r="I18" s="32">
        <v>7654314.3136</v>
      </c>
      <c r="J18" s="32">
        <v>7654314.3136</v>
      </c>
      <c r="K18" s="32">
        <v>2199954.9339999999</v>
      </c>
      <c r="L18" s="32">
        <v>738022.75399999972</v>
      </c>
      <c r="M18" s="32">
        <v>402571.62650000001</v>
      </c>
      <c r="N18" s="32">
        <v>269021.1165</v>
      </c>
      <c r="O18" s="32">
        <v>0</v>
      </c>
      <c r="P18" s="32">
        <v>0</v>
      </c>
      <c r="Q18" s="32">
        <v>268.87</v>
      </c>
      <c r="R18" s="32">
        <v>268.87</v>
      </c>
      <c r="S18" s="32">
        <v>867.19</v>
      </c>
      <c r="T18" s="32">
        <v>867.19</v>
      </c>
      <c r="U18" s="32">
        <v>0</v>
      </c>
      <c r="V18" s="32">
        <v>0</v>
      </c>
      <c r="W18" s="32">
        <v>0</v>
      </c>
      <c r="X18" s="32">
        <v>0</v>
      </c>
      <c r="Y18" s="32">
        <v>301.78050000000002</v>
      </c>
      <c r="Z18" s="32">
        <v>301.78050000000002</v>
      </c>
      <c r="AA18" s="32">
        <v>11010.291999999999</v>
      </c>
      <c r="AB18" s="32">
        <v>3010.2919999999995</v>
      </c>
      <c r="AC18" s="32">
        <v>0</v>
      </c>
      <c r="AD18" s="32">
        <v>0</v>
      </c>
      <c r="AE18" s="32">
        <v>5627.4310000000005</v>
      </c>
      <c r="AF18" s="32">
        <v>5627.4310000000005</v>
      </c>
      <c r="AG18" s="32">
        <v>0</v>
      </c>
      <c r="AH18" s="32">
        <v>0</v>
      </c>
      <c r="AI18" s="32">
        <v>135</v>
      </c>
      <c r="AJ18" s="32">
        <v>135</v>
      </c>
      <c r="AK18" s="32">
        <v>0</v>
      </c>
      <c r="AL18" s="32">
        <v>0</v>
      </c>
      <c r="AM18" s="34">
        <f t="shared" si="0"/>
        <v>10278778.132099997</v>
      </c>
      <c r="AN18" s="34">
        <f t="shared" si="1"/>
        <v>8674145.7120999973</v>
      </c>
      <c r="AS18" s="50"/>
    </row>
    <row r="19" spans="1:45" ht="24.95" customHeight="1" x14ac:dyDescent="0.2">
      <c r="A19" s="20">
        <v>11</v>
      </c>
      <c r="B19" s="21" t="s">
        <v>39</v>
      </c>
      <c r="C19" s="32">
        <v>8015.7049207599794</v>
      </c>
      <c r="D19" s="32">
        <v>4815.7049207599794</v>
      </c>
      <c r="E19" s="32">
        <v>-16.856549999999459</v>
      </c>
      <c r="F19" s="32">
        <v>-16.856549999999459</v>
      </c>
      <c r="G19" s="32">
        <v>213106.32622387109</v>
      </c>
      <c r="H19" s="32">
        <v>45106.326223871089</v>
      </c>
      <c r="I19" s="32">
        <v>5236168.8106041504</v>
      </c>
      <c r="J19" s="32">
        <v>5235909.2106041508</v>
      </c>
      <c r="K19" s="32">
        <v>1052299.3198130755</v>
      </c>
      <c r="L19" s="32">
        <v>939104.10291902593</v>
      </c>
      <c r="M19" s="32">
        <v>325127.49191231554</v>
      </c>
      <c r="N19" s="32">
        <v>323530.63278898218</v>
      </c>
      <c r="O19" s="32">
        <v>-277.35600000000005</v>
      </c>
      <c r="P19" s="32">
        <v>-277.35600000000005</v>
      </c>
      <c r="Q19" s="32">
        <v>-241.16880524279998</v>
      </c>
      <c r="R19" s="32">
        <v>-241.16880524279998</v>
      </c>
      <c r="S19" s="32">
        <v>-847.63741842690001</v>
      </c>
      <c r="T19" s="32">
        <v>-847.63741842690001</v>
      </c>
      <c r="U19" s="32">
        <v>0</v>
      </c>
      <c r="V19" s="32">
        <v>0</v>
      </c>
      <c r="W19" s="32">
        <v>0</v>
      </c>
      <c r="X19" s="32">
        <v>0</v>
      </c>
      <c r="Y19" s="32">
        <v>402.45585059670532</v>
      </c>
      <c r="Z19" s="32">
        <v>402.45585059670532</v>
      </c>
      <c r="AA19" s="32">
        <v>10600.364696283101</v>
      </c>
      <c r="AB19" s="32">
        <v>-4576.0059850406396</v>
      </c>
      <c r="AC19" s="32">
        <v>1076.8832527632267</v>
      </c>
      <c r="AD19" s="32">
        <v>1076.8832527632267</v>
      </c>
      <c r="AE19" s="32">
        <v>-139.31252500000005</v>
      </c>
      <c r="AF19" s="32">
        <v>-139.31252500000005</v>
      </c>
      <c r="AG19" s="32">
        <v>0</v>
      </c>
      <c r="AH19" s="32">
        <v>0</v>
      </c>
      <c r="AI19" s="32">
        <v>1492.4526643333334</v>
      </c>
      <c r="AJ19" s="32">
        <v>1492.4526643333334</v>
      </c>
      <c r="AK19" s="32">
        <v>0</v>
      </c>
      <c r="AL19" s="32">
        <v>0</v>
      </c>
      <c r="AM19" s="34">
        <f t="shared" si="0"/>
        <v>6846767.4786394797</v>
      </c>
      <c r="AN19" s="34">
        <f t="shared" si="1"/>
        <v>6545339.4319407744</v>
      </c>
      <c r="AS19" s="50"/>
    </row>
    <row r="20" spans="1:45" ht="24.95" customHeight="1" x14ac:dyDescent="0.2">
      <c r="A20" s="20">
        <v>12</v>
      </c>
      <c r="B20" s="21" t="s">
        <v>43</v>
      </c>
      <c r="C20" s="32">
        <v>-146.32897894866909</v>
      </c>
      <c r="D20" s="32">
        <v>-146.32897894866909</v>
      </c>
      <c r="E20" s="32">
        <v>2650.8776392307691</v>
      </c>
      <c r="F20" s="32">
        <v>2650.8776392307691</v>
      </c>
      <c r="G20" s="32">
        <v>-460.00887050206921</v>
      </c>
      <c r="H20" s="32">
        <v>-460.00887050206921</v>
      </c>
      <c r="I20" s="32">
        <v>1803715.1273220296</v>
      </c>
      <c r="J20" s="32">
        <v>1803715.1273220296</v>
      </c>
      <c r="K20" s="32">
        <v>-48554.446508632522</v>
      </c>
      <c r="L20" s="32">
        <v>-34938.65250863252</v>
      </c>
      <c r="M20" s="32">
        <v>86031.22160961706</v>
      </c>
      <c r="N20" s="32">
        <v>81938.641609617058</v>
      </c>
      <c r="O20" s="32">
        <v>0</v>
      </c>
      <c r="P20" s="32">
        <v>0</v>
      </c>
      <c r="Q20" s="32">
        <v>20582.709791808331</v>
      </c>
      <c r="R20" s="32">
        <v>582.70979180833319</v>
      </c>
      <c r="S20" s="32">
        <v>4058881.2572207623</v>
      </c>
      <c r="T20" s="32">
        <v>1177.257220762287</v>
      </c>
      <c r="U20" s="32">
        <v>0</v>
      </c>
      <c r="V20" s="32">
        <v>0</v>
      </c>
      <c r="W20" s="32">
        <v>0</v>
      </c>
      <c r="X20" s="32">
        <v>0</v>
      </c>
      <c r="Y20" s="32">
        <v>1105.9572493378078</v>
      </c>
      <c r="Z20" s="32">
        <v>1174.1812493378077</v>
      </c>
      <c r="AA20" s="32">
        <v>-120223.29907144405</v>
      </c>
      <c r="AB20" s="32">
        <v>-11537.917488149891</v>
      </c>
      <c r="AC20" s="32">
        <v>0</v>
      </c>
      <c r="AD20" s="32">
        <v>0</v>
      </c>
      <c r="AE20" s="32">
        <v>-24.018684033613447</v>
      </c>
      <c r="AF20" s="32">
        <v>-24.018684033613447</v>
      </c>
      <c r="AG20" s="32">
        <v>0</v>
      </c>
      <c r="AH20" s="32">
        <v>0</v>
      </c>
      <c r="AI20" s="32">
        <v>57687.014006460566</v>
      </c>
      <c r="AJ20" s="32">
        <v>57687.014006460566</v>
      </c>
      <c r="AK20" s="32">
        <v>0</v>
      </c>
      <c r="AL20" s="32">
        <v>0</v>
      </c>
      <c r="AM20" s="34">
        <f t="shared" si="0"/>
        <v>5861246.0627256865</v>
      </c>
      <c r="AN20" s="34">
        <f t="shared" si="1"/>
        <v>1901818.8823089798</v>
      </c>
      <c r="AS20" s="50"/>
    </row>
    <row r="21" spans="1:45" ht="24.95" customHeight="1" x14ac:dyDescent="0.2">
      <c r="A21" s="20">
        <v>13</v>
      </c>
      <c r="B21" s="21" t="s">
        <v>34</v>
      </c>
      <c r="C21" s="32">
        <v>-5391.1672698842103</v>
      </c>
      <c r="D21" s="32">
        <v>17006.28772011579</v>
      </c>
      <c r="E21" s="32">
        <v>14889.842579079901</v>
      </c>
      <c r="F21" s="32">
        <v>14889.842579079901</v>
      </c>
      <c r="G21" s="32">
        <v>-14218.354895270253</v>
      </c>
      <c r="H21" s="32">
        <v>-88.354895270252754</v>
      </c>
      <c r="I21" s="32">
        <v>3291108.0784651134</v>
      </c>
      <c r="J21" s="32">
        <v>3257680.1996650831</v>
      </c>
      <c r="K21" s="32">
        <v>1409206.3363092721</v>
      </c>
      <c r="L21" s="32">
        <v>1373984.2743796357</v>
      </c>
      <c r="M21" s="32">
        <v>318468.20946584706</v>
      </c>
      <c r="N21" s="32">
        <v>316811.35020658781</v>
      </c>
      <c r="O21" s="32">
        <v>0</v>
      </c>
      <c r="P21" s="32">
        <v>0</v>
      </c>
      <c r="Q21" s="32">
        <v>-2631845.8408456082</v>
      </c>
      <c r="R21" s="32">
        <v>-600.25072160735726</v>
      </c>
      <c r="S21" s="32">
        <v>-2331.4230967857061</v>
      </c>
      <c r="T21" s="32">
        <v>-2331.4230967857061</v>
      </c>
      <c r="U21" s="32">
        <v>0</v>
      </c>
      <c r="V21" s="32">
        <v>0</v>
      </c>
      <c r="W21" s="32">
        <v>0</v>
      </c>
      <c r="X21" s="32">
        <v>0</v>
      </c>
      <c r="Y21" s="32">
        <v>-174896.74711001606</v>
      </c>
      <c r="Z21" s="32">
        <v>-102844.89296914978</v>
      </c>
      <c r="AA21" s="32">
        <v>188271.67039037106</v>
      </c>
      <c r="AB21" s="32">
        <v>69141.72841676652</v>
      </c>
      <c r="AC21" s="32">
        <v>3326144.7857325706</v>
      </c>
      <c r="AD21" s="32">
        <v>28757.535732570723</v>
      </c>
      <c r="AE21" s="32">
        <v>2476.6000000000004</v>
      </c>
      <c r="AF21" s="32">
        <v>2476.6000000000004</v>
      </c>
      <c r="AG21" s="32">
        <v>0</v>
      </c>
      <c r="AH21" s="32">
        <v>0</v>
      </c>
      <c r="AI21" s="32">
        <v>-41081.61527406978</v>
      </c>
      <c r="AJ21" s="32">
        <v>-18916.7936074032</v>
      </c>
      <c r="AK21" s="32">
        <v>0</v>
      </c>
      <c r="AL21" s="32">
        <v>0</v>
      </c>
      <c r="AM21" s="34">
        <f t="shared" si="0"/>
        <v>5680800.3744506203</v>
      </c>
      <c r="AN21" s="34">
        <f t="shared" si="1"/>
        <v>4955966.1034096228</v>
      </c>
      <c r="AS21" s="50"/>
    </row>
    <row r="22" spans="1:45" ht="24.95" customHeight="1" x14ac:dyDescent="0.2">
      <c r="A22" s="20">
        <v>14</v>
      </c>
      <c r="B22" s="21" t="s">
        <v>37</v>
      </c>
      <c r="C22" s="32">
        <v>17898.259452499999</v>
      </c>
      <c r="D22" s="32">
        <v>17898.259452499999</v>
      </c>
      <c r="E22" s="32">
        <v>-244.89</v>
      </c>
      <c r="F22" s="32">
        <v>-244.89</v>
      </c>
      <c r="G22" s="32">
        <v>98555.67633777397</v>
      </c>
      <c r="H22" s="32">
        <v>98555.67633777397</v>
      </c>
      <c r="I22" s="32">
        <v>2457504.4294615244</v>
      </c>
      <c r="J22" s="32">
        <v>2457504.4294615244</v>
      </c>
      <c r="K22" s="32">
        <v>705848.45481850335</v>
      </c>
      <c r="L22" s="32">
        <v>705848.45481850335</v>
      </c>
      <c r="M22" s="32">
        <v>241461.18018112209</v>
      </c>
      <c r="N22" s="32">
        <v>306151.18018112209</v>
      </c>
      <c r="O22" s="32">
        <v>0</v>
      </c>
      <c r="P22" s="32">
        <v>0</v>
      </c>
      <c r="Q22" s="32">
        <v>0</v>
      </c>
      <c r="R22" s="32">
        <v>0</v>
      </c>
      <c r="S22" s="32">
        <v>0</v>
      </c>
      <c r="T22" s="32">
        <v>0</v>
      </c>
      <c r="U22" s="32">
        <v>-1459.5875868000001</v>
      </c>
      <c r="V22" s="32">
        <v>-1459.5875868000001</v>
      </c>
      <c r="W22" s="32">
        <v>0</v>
      </c>
      <c r="X22" s="32">
        <v>0</v>
      </c>
      <c r="Y22" s="32">
        <v>8851.3644593499957</v>
      </c>
      <c r="Z22" s="32">
        <v>8851.3644593499957</v>
      </c>
      <c r="AA22" s="32">
        <v>53868.227887462723</v>
      </c>
      <c r="AB22" s="32">
        <v>75102.227887462723</v>
      </c>
      <c r="AC22" s="32">
        <v>0</v>
      </c>
      <c r="AD22" s="32">
        <v>0</v>
      </c>
      <c r="AE22" s="32">
        <v>271428.51035927702</v>
      </c>
      <c r="AF22" s="32">
        <v>271428.51035927702</v>
      </c>
      <c r="AG22" s="32">
        <v>0</v>
      </c>
      <c r="AH22" s="32">
        <v>0</v>
      </c>
      <c r="AI22" s="32">
        <v>133043.03688643867</v>
      </c>
      <c r="AJ22" s="32">
        <v>144836.03688643867</v>
      </c>
      <c r="AK22" s="32">
        <v>0</v>
      </c>
      <c r="AL22" s="32">
        <v>0</v>
      </c>
      <c r="AM22" s="34">
        <f t="shared" si="0"/>
        <v>3986754.6622571521</v>
      </c>
      <c r="AN22" s="34">
        <f t="shared" si="1"/>
        <v>4084471.6622571521</v>
      </c>
      <c r="AS22" s="50"/>
    </row>
    <row r="23" spans="1:45" ht="24.95" customHeight="1" x14ac:dyDescent="0.2">
      <c r="A23" s="20">
        <v>15</v>
      </c>
      <c r="B23" s="30" t="s">
        <v>40</v>
      </c>
      <c r="C23" s="32">
        <v>-28823.15</v>
      </c>
      <c r="D23" s="32">
        <v>-28823.15</v>
      </c>
      <c r="E23" s="32">
        <v>0</v>
      </c>
      <c r="F23" s="32">
        <v>0</v>
      </c>
      <c r="G23" s="32">
        <v>1577.9601768499781</v>
      </c>
      <c r="H23" s="32">
        <v>1577.9601768499781</v>
      </c>
      <c r="I23" s="32">
        <v>0</v>
      </c>
      <c r="J23" s="32">
        <v>0</v>
      </c>
      <c r="K23" s="32">
        <v>1182846.3098011946</v>
      </c>
      <c r="L23" s="32">
        <v>1182846.3098011946</v>
      </c>
      <c r="M23" s="32">
        <v>344799.96543954033</v>
      </c>
      <c r="N23" s="32">
        <v>344799.96543954033</v>
      </c>
      <c r="O23" s="32">
        <v>0</v>
      </c>
      <c r="P23" s="32">
        <v>0</v>
      </c>
      <c r="Q23" s="32">
        <v>0</v>
      </c>
      <c r="R23" s="32">
        <v>0</v>
      </c>
      <c r="S23" s="32">
        <v>0</v>
      </c>
      <c r="T23" s="32">
        <v>0</v>
      </c>
      <c r="U23" s="32">
        <v>0</v>
      </c>
      <c r="V23" s="32">
        <v>0</v>
      </c>
      <c r="W23" s="32">
        <v>0</v>
      </c>
      <c r="X23" s="32">
        <v>0</v>
      </c>
      <c r="Y23" s="32">
        <v>0</v>
      </c>
      <c r="Z23" s="32">
        <v>0</v>
      </c>
      <c r="AA23" s="32">
        <v>-14347.400000000001</v>
      </c>
      <c r="AB23" s="32">
        <v>-14347.400000000001</v>
      </c>
      <c r="AC23" s="32">
        <v>0</v>
      </c>
      <c r="AD23" s="32">
        <v>0</v>
      </c>
      <c r="AE23" s="32">
        <v>0</v>
      </c>
      <c r="AF23" s="32">
        <v>0</v>
      </c>
      <c r="AG23" s="32">
        <v>-82.15</v>
      </c>
      <c r="AH23" s="32">
        <v>-82.15</v>
      </c>
      <c r="AI23" s="32">
        <v>0</v>
      </c>
      <c r="AJ23" s="32">
        <v>0</v>
      </c>
      <c r="AK23" s="32">
        <v>0</v>
      </c>
      <c r="AL23" s="32">
        <v>0</v>
      </c>
      <c r="AM23" s="34">
        <f t="shared" si="0"/>
        <v>1485971.5354175852</v>
      </c>
      <c r="AN23" s="34">
        <f t="shared" si="1"/>
        <v>1485971.5354175852</v>
      </c>
      <c r="AS23" s="50"/>
    </row>
    <row r="24" spans="1:45" ht="24.95" customHeight="1" x14ac:dyDescent="0.2">
      <c r="A24" s="20">
        <v>16</v>
      </c>
      <c r="B24" s="30" t="s">
        <v>42</v>
      </c>
      <c r="C24" s="32">
        <v>8.3884999999999987</v>
      </c>
      <c r="D24" s="32">
        <v>8.3884999999999987</v>
      </c>
      <c r="E24" s="32">
        <v>0</v>
      </c>
      <c r="F24" s="32">
        <v>0</v>
      </c>
      <c r="G24" s="32">
        <v>263.85980856000009</v>
      </c>
      <c r="H24" s="32">
        <v>263.85980856000009</v>
      </c>
      <c r="I24" s="32">
        <v>0</v>
      </c>
      <c r="J24" s="32">
        <v>0</v>
      </c>
      <c r="K24" s="32">
        <v>111368.91214518331</v>
      </c>
      <c r="L24" s="32">
        <v>81452.024145183299</v>
      </c>
      <c r="M24" s="32">
        <v>191470.85531619651</v>
      </c>
      <c r="N24" s="32">
        <v>189566.85531619651</v>
      </c>
      <c r="O24" s="32">
        <v>0</v>
      </c>
      <c r="P24" s="32">
        <v>0</v>
      </c>
      <c r="Q24" s="32">
        <v>0</v>
      </c>
      <c r="R24" s="32">
        <v>0</v>
      </c>
      <c r="S24" s="32">
        <v>0</v>
      </c>
      <c r="T24" s="32">
        <v>0</v>
      </c>
      <c r="U24" s="32">
        <v>0</v>
      </c>
      <c r="V24" s="32">
        <v>0</v>
      </c>
      <c r="W24" s="32">
        <v>0</v>
      </c>
      <c r="X24" s="32">
        <v>0</v>
      </c>
      <c r="Y24" s="32">
        <v>0.54405999999999999</v>
      </c>
      <c r="Z24" s="32">
        <v>0.54405999999999999</v>
      </c>
      <c r="AA24" s="32">
        <v>5931.7633235419198</v>
      </c>
      <c r="AB24" s="32">
        <v>5931.7633235419198</v>
      </c>
      <c r="AC24" s="32">
        <v>494.01546803579259</v>
      </c>
      <c r="AD24" s="32">
        <v>494.01546803579259</v>
      </c>
      <c r="AE24" s="32">
        <v>0</v>
      </c>
      <c r="AF24" s="32">
        <v>0</v>
      </c>
      <c r="AG24" s="32">
        <v>0</v>
      </c>
      <c r="AH24" s="32">
        <v>0</v>
      </c>
      <c r="AI24" s="32">
        <v>3357.7521233000002</v>
      </c>
      <c r="AJ24" s="32">
        <v>3357.7521233000002</v>
      </c>
      <c r="AK24" s="32">
        <v>0</v>
      </c>
      <c r="AL24" s="32">
        <v>0</v>
      </c>
      <c r="AM24" s="34">
        <f t="shared" si="0"/>
        <v>312896.09074481745</v>
      </c>
      <c r="AN24" s="34">
        <f t="shared" si="1"/>
        <v>281075.20274481748</v>
      </c>
      <c r="AS24" s="50"/>
    </row>
    <row r="25" spans="1:45" ht="24.95" customHeight="1" x14ac:dyDescent="0.2">
      <c r="A25" s="20">
        <v>17</v>
      </c>
      <c r="B25" s="30" t="s">
        <v>41</v>
      </c>
      <c r="C25" s="32">
        <v>0</v>
      </c>
      <c r="D25" s="32">
        <v>0</v>
      </c>
      <c r="E25" s="32">
        <v>-1440.6349999999982</v>
      </c>
      <c r="F25" s="32">
        <v>-1440.6349999999982</v>
      </c>
      <c r="G25" s="32">
        <v>-943.24153970793009</v>
      </c>
      <c r="H25" s="32">
        <v>-943.24153970793009</v>
      </c>
      <c r="I25" s="32">
        <v>0</v>
      </c>
      <c r="J25" s="32">
        <v>0</v>
      </c>
      <c r="K25" s="32">
        <v>94338.582761801212</v>
      </c>
      <c r="L25" s="32">
        <v>94338.582761801212</v>
      </c>
      <c r="M25" s="32">
        <v>214312.28443385562</v>
      </c>
      <c r="N25" s="32">
        <v>214312.28443385562</v>
      </c>
      <c r="O25" s="32">
        <v>0</v>
      </c>
      <c r="P25" s="32">
        <v>0</v>
      </c>
      <c r="Q25" s="32">
        <v>0</v>
      </c>
      <c r="R25" s="32">
        <v>0</v>
      </c>
      <c r="S25" s="32">
        <v>0</v>
      </c>
      <c r="T25" s="32">
        <v>0</v>
      </c>
      <c r="U25" s="32">
        <v>0</v>
      </c>
      <c r="V25" s="32">
        <v>0</v>
      </c>
      <c r="W25" s="32">
        <v>0</v>
      </c>
      <c r="X25" s="32">
        <v>0</v>
      </c>
      <c r="Y25" s="32">
        <v>0</v>
      </c>
      <c r="Z25" s="32">
        <v>0</v>
      </c>
      <c r="AA25" s="32">
        <v>-51.764000000000003</v>
      </c>
      <c r="AB25" s="32">
        <v>-51.764000000000003</v>
      </c>
      <c r="AC25" s="32">
        <v>0</v>
      </c>
      <c r="AD25" s="32">
        <v>0</v>
      </c>
      <c r="AE25" s="32">
        <v>-8049.9561524350429</v>
      </c>
      <c r="AF25" s="32">
        <v>-8049.9561524350429</v>
      </c>
      <c r="AG25" s="32">
        <v>0</v>
      </c>
      <c r="AH25" s="32">
        <v>0</v>
      </c>
      <c r="AI25" s="32">
        <v>-225.09897499999994</v>
      </c>
      <c r="AJ25" s="32">
        <v>-225.09897499999994</v>
      </c>
      <c r="AK25" s="32">
        <v>0</v>
      </c>
      <c r="AL25" s="32">
        <v>0</v>
      </c>
      <c r="AM25" s="34">
        <f t="shared" si="0"/>
        <v>297940.17152851383</v>
      </c>
      <c r="AN25" s="34">
        <f t="shared" si="1"/>
        <v>297940.17152851383</v>
      </c>
      <c r="AS25" s="50"/>
    </row>
    <row r="26" spans="1:45" ht="15" x14ac:dyDescent="0.2">
      <c r="A26" s="13"/>
      <c r="B26" s="6" t="s">
        <v>22</v>
      </c>
      <c r="C26" s="35">
        <f t="shared" ref="C26:AN26" si="2">SUM(C9:C25)</f>
        <v>9762904.3467575032</v>
      </c>
      <c r="D26" s="35">
        <f t="shared" si="2"/>
        <v>6428436.3509447752</v>
      </c>
      <c r="E26" s="35">
        <f t="shared" si="2"/>
        <v>1365219.9055492089</v>
      </c>
      <c r="F26" s="35">
        <f t="shared" si="2"/>
        <v>1365219.9055492089</v>
      </c>
      <c r="G26" s="35">
        <f t="shared" si="2"/>
        <v>490696.64232299326</v>
      </c>
      <c r="H26" s="35">
        <f t="shared" si="2"/>
        <v>329719.20482299326</v>
      </c>
      <c r="I26" s="35">
        <f t="shared" si="2"/>
        <v>172920580.95916483</v>
      </c>
      <c r="J26" s="35">
        <f t="shared" si="2"/>
        <v>168543449.28269431</v>
      </c>
      <c r="K26" s="35">
        <f t="shared" si="2"/>
        <v>46769544.749850892</v>
      </c>
      <c r="L26" s="35">
        <f t="shared" si="2"/>
        <v>35296776.4440718</v>
      </c>
      <c r="M26" s="35">
        <f t="shared" si="2"/>
        <v>10421695.170816856</v>
      </c>
      <c r="N26" s="35">
        <f t="shared" si="2"/>
        <v>8886436.002859639</v>
      </c>
      <c r="O26" s="35">
        <f t="shared" si="2"/>
        <v>-3185.5360000000001</v>
      </c>
      <c r="P26" s="35">
        <f t="shared" si="2"/>
        <v>-3185.5360000000001</v>
      </c>
      <c r="Q26" s="35">
        <f t="shared" si="2"/>
        <v>-2605330.8089519856</v>
      </c>
      <c r="R26" s="35">
        <f t="shared" si="2"/>
        <v>5914.7811720151221</v>
      </c>
      <c r="S26" s="35">
        <f t="shared" si="2"/>
        <v>4049293.6881761402</v>
      </c>
      <c r="T26" s="35">
        <f t="shared" si="2"/>
        <v>-8410.3118238595926</v>
      </c>
      <c r="U26" s="35">
        <f t="shared" si="2"/>
        <v>-1949.3107533379994</v>
      </c>
      <c r="V26" s="35">
        <f t="shared" si="2"/>
        <v>-1874.5077533379986</v>
      </c>
      <c r="W26" s="35">
        <f t="shared" si="2"/>
        <v>41787.929525325002</v>
      </c>
      <c r="X26" s="35">
        <f t="shared" si="2"/>
        <v>21761.929525325002</v>
      </c>
      <c r="Y26" s="35">
        <f t="shared" si="2"/>
        <v>2016784.3231106941</v>
      </c>
      <c r="Z26" s="35">
        <f t="shared" si="2"/>
        <v>1665549.2482002345</v>
      </c>
      <c r="AA26" s="35">
        <f t="shared" si="2"/>
        <v>56136717.823999055</v>
      </c>
      <c r="AB26" s="35">
        <f t="shared" si="2"/>
        <v>5861529.9693766376</v>
      </c>
      <c r="AC26" s="35">
        <f t="shared" si="2"/>
        <v>5558883.6300941883</v>
      </c>
      <c r="AD26" s="35">
        <f t="shared" si="2"/>
        <v>120216.39009418897</v>
      </c>
      <c r="AE26" s="35">
        <f t="shared" si="2"/>
        <v>31358359.213589702</v>
      </c>
      <c r="AF26" s="35">
        <f t="shared" si="2"/>
        <v>784059.45565467526</v>
      </c>
      <c r="AG26" s="35">
        <f t="shared" si="2"/>
        <v>322590.32041789213</v>
      </c>
      <c r="AH26" s="35">
        <f t="shared" si="2"/>
        <v>322590.32041789213</v>
      </c>
      <c r="AI26" s="35">
        <f t="shared" si="2"/>
        <v>690717.86207969696</v>
      </c>
      <c r="AJ26" s="35">
        <f t="shared" si="2"/>
        <v>862367.4407263638</v>
      </c>
      <c r="AK26" s="35">
        <f t="shared" si="2"/>
        <v>0</v>
      </c>
      <c r="AL26" s="35">
        <f t="shared" si="2"/>
        <v>0</v>
      </c>
      <c r="AM26" s="35">
        <f t="shared" si="2"/>
        <v>339295310.90974963</v>
      </c>
      <c r="AN26" s="35">
        <f t="shared" si="2"/>
        <v>230480556.37053287</v>
      </c>
    </row>
    <row r="27" spans="1:45" ht="15" x14ac:dyDescent="0.2">
      <c r="A27" s="45"/>
      <c r="B27" s="46"/>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row>
    <row r="28" spans="1:45" x14ac:dyDescent="0.2">
      <c r="AN28" s="50"/>
    </row>
    <row r="29" spans="1:45" s="74" customFormat="1" ht="15" x14ac:dyDescent="0.2">
      <c r="B29" s="75" t="s">
        <v>52</v>
      </c>
      <c r="C29" s="89"/>
      <c r="D29" s="89"/>
      <c r="E29" s="89"/>
      <c r="F29" s="89"/>
      <c r="G29" s="89"/>
      <c r="H29" s="89"/>
      <c r="I29" s="89"/>
      <c r="J29" s="89"/>
      <c r="K29" s="89"/>
      <c r="L29" s="89"/>
      <c r="M29" s="89"/>
      <c r="N29" s="89"/>
    </row>
    <row r="30" spans="1:45" s="74" customFormat="1" ht="9" customHeight="1" x14ac:dyDescent="0.2">
      <c r="B30" s="90"/>
      <c r="C30" s="90"/>
      <c r="D30" s="90"/>
      <c r="E30" s="90"/>
      <c r="F30" s="90"/>
      <c r="G30" s="90"/>
      <c r="H30" s="90"/>
      <c r="I30" s="90"/>
      <c r="J30" s="90"/>
      <c r="K30" s="90"/>
      <c r="L30" s="90"/>
      <c r="M30" s="90"/>
      <c r="N30" s="90"/>
    </row>
    <row r="31" spans="1:45" s="74" customFormat="1" ht="15" x14ac:dyDescent="0.25">
      <c r="B31" s="81" t="s">
        <v>72</v>
      </c>
    </row>
    <row r="32" spans="1:45" s="74" customFormat="1" ht="15" x14ac:dyDescent="0.25">
      <c r="B32" s="81" t="s">
        <v>73</v>
      </c>
    </row>
    <row r="33" spans="2:40" x14ac:dyDescent="0.2">
      <c r="B33" s="8"/>
      <c r="C33" s="15"/>
      <c r="D33" s="15"/>
      <c r="E33" s="15"/>
      <c r="F33" s="15"/>
      <c r="G33" s="15"/>
      <c r="H33" s="15"/>
      <c r="I33" s="15"/>
      <c r="J33" s="15"/>
      <c r="K33" s="15"/>
      <c r="L33" s="15"/>
      <c r="M33" s="15"/>
      <c r="N33" s="15"/>
      <c r="AM33" s="17"/>
      <c r="AN33" s="17"/>
    </row>
    <row r="35" spans="2:40" x14ac:dyDescent="0.2">
      <c r="AM35" s="17"/>
      <c r="AN35" s="17"/>
    </row>
    <row r="36" spans="2:40" x14ac:dyDescent="0.2">
      <c r="AM36" s="17"/>
      <c r="AN36" s="17"/>
    </row>
  </sheetData>
  <sortState ref="B8:AN23">
    <sortCondition descending="1" ref="AM7:AM23"/>
  </sortState>
  <mergeCells count="22">
    <mergeCell ref="A1:K1"/>
    <mergeCell ref="A7:A8"/>
    <mergeCell ref="B7:B8"/>
    <mergeCell ref="C7:D7"/>
    <mergeCell ref="K7:L7"/>
    <mergeCell ref="AM7:AN7"/>
    <mergeCell ref="AI7:AJ7"/>
    <mergeCell ref="O7:P7"/>
    <mergeCell ref="Q7:R7"/>
    <mergeCell ref="S7:T7"/>
    <mergeCell ref="U7:V7"/>
    <mergeCell ref="W7:X7"/>
    <mergeCell ref="AG7:AH7"/>
    <mergeCell ref="Y7:Z7"/>
    <mergeCell ref="AA7:AB7"/>
    <mergeCell ref="AC7:AD7"/>
    <mergeCell ref="AE7:AF7"/>
    <mergeCell ref="M7:N7"/>
    <mergeCell ref="E7:F7"/>
    <mergeCell ref="G7:H7"/>
    <mergeCell ref="I7:J7"/>
    <mergeCell ref="AK7:AL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B7" sqref="B7:B25"/>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91"/>
      <c r="B1" s="91"/>
      <c r="C1" s="91"/>
      <c r="D1" s="91"/>
    </row>
    <row r="2" spans="1:5" ht="12.75" customHeight="1" x14ac:dyDescent="0.2">
      <c r="A2" s="122" t="s">
        <v>77</v>
      </c>
      <c r="B2" s="122"/>
      <c r="C2" s="122"/>
      <c r="D2" s="122"/>
    </row>
    <row r="3" spans="1:5" ht="12.75" customHeight="1" x14ac:dyDescent="0.2">
      <c r="A3" s="122"/>
      <c r="B3" s="122"/>
      <c r="C3" s="122"/>
      <c r="D3" s="122"/>
      <c r="E3" s="2"/>
    </row>
    <row r="4" spans="1:5" x14ac:dyDescent="0.2">
      <c r="A4" s="122"/>
      <c r="B4" s="122"/>
      <c r="C4" s="122"/>
      <c r="D4" s="122"/>
      <c r="E4" s="2"/>
    </row>
    <row r="5" spans="1:5" x14ac:dyDescent="0.2">
      <c r="A5" s="91"/>
      <c r="B5" s="91"/>
      <c r="C5" s="91"/>
      <c r="D5" s="91"/>
    </row>
    <row r="6" spans="1:5" ht="43.5" customHeight="1" x14ac:dyDescent="0.2">
      <c r="A6" s="92" t="s">
        <v>0</v>
      </c>
      <c r="B6" s="92" t="s">
        <v>74</v>
      </c>
      <c r="C6" s="92" t="s">
        <v>75</v>
      </c>
      <c r="D6" s="92" t="s">
        <v>76</v>
      </c>
    </row>
    <row r="7" spans="1:5" ht="27" customHeight="1" x14ac:dyDescent="0.2">
      <c r="A7" s="7">
        <v>1</v>
      </c>
      <c r="B7" s="93" t="s">
        <v>4</v>
      </c>
      <c r="C7" s="36">
        <f>HLOOKUP(B7,'Wr. Prem. &amp;  Re Prem.'!$6:$26,20,FALSE)</f>
        <v>37434561.242235608</v>
      </c>
      <c r="D7" s="25">
        <f>C7/$C$25</f>
        <v>6.9041903996363951E-2</v>
      </c>
    </row>
    <row r="8" spans="1:5" ht="27" customHeight="1" x14ac:dyDescent="0.2">
      <c r="A8" s="7">
        <v>2</v>
      </c>
      <c r="B8" s="93" t="s">
        <v>5</v>
      </c>
      <c r="C8" s="36">
        <f>HLOOKUP(B8,'Wr. Prem. &amp;  Re Prem.'!$6:$26,20,FALSE)</f>
        <v>7736962.1011175262</v>
      </c>
      <c r="D8" s="25">
        <f t="shared" ref="D8:D21" si="0">C8/$C$25</f>
        <v>1.426955671130397E-2</v>
      </c>
    </row>
    <row r="9" spans="1:5" ht="27" customHeight="1" x14ac:dyDescent="0.2">
      <c r="A9" s="7">
        <v>3</v>
      </c>
      <c r="B9" s="93" t="s">
        <v>6</v>
      </c>
      <c r="C9" s="36">
        <f>HLOOKUP(B9,'Wr. Prem. &amp;  Re Prem.'!$6:$26,20,FALSE)</f>
        <v>5980985.8789920518</v>
      </c>
      <c r="D9" s="25">
        <f t="shared" si="0"/>
        <v>1.1030946781742402E-2</v>
      </c>
    </row>
    <row r="10" spans="1:5" ht="27" customHeight="1" x14ac:dyDescent="0.2">
      <c r="A10" s="7">
        <v>4</v>
      </c>
      <c r="B10" s="93" t="s">
        <v>7</v>
      </c>
      <c r="C10" s="36">
        <f>HLOOKUP(B10,'Wr. Prem. &amp;  Re Prem.'!$6:$26,20,FALSE)</f>
        <v>217011722.81244928</v>
      </c>
      <c r="D10" s="25">
        <f t="shared" si="0"/>
        <v>0.40024250412739398</v>
      </c>
    </row>
    <row r="11" spans="1:5" ht="38.25" customHeight="1" x14ac:dyDescent="0.2">
      <c r="A11" s="7">
        <v>5</v>
      </c>
      <c r="B11" s="93" t="s">
        <v>8</v>
      </c>
      <c r="C11" s="36">
        <f>HLOOKUP(B11,'Wr. Prem. &amp;  Re Prem.'!$6:$26,20,FALSE)</f>
        <v>85766815.006107509</v>
      </c>
      <c r="D11" s="25">
        <f t="shared" si="0"/>
        <v>0.15818281318720612</v>
      </c>
    </row>
    <row r="12" spans="1:5" ht="27" customHeight="1" x14ac:dyDescent="0.2">
      <c r="A12" s="7">
        <v>6</v>
      </c>
      <c r="B12" s="93" t="s">
        <v>9</v>
      </c>
      <c r="C12" s="36">
        <f>HLOOKUP(B12,'Wr. Prem. &amp;  Re Prem.'!$6:$26,20,FALSE)</f>
        <v>42925563.601679049</v>
      </c>
      <c r="D12" s="25">
        <f t="shared" si="0"/>
        <v>7.9169156598346405E-2</v>
      </c>
    </row>
    <row r="13" spans="1:5" ht="27" customHeight="1" x14ac:dyDescent="0.2">
      <c r="A13" s="7">
        <v>7</v>
      </c>
      <c r="B13" s="93" t="s">
        <v>10</v>
      </c>
      <c r="C13" s="36">
        <f>HLOOKUP(B13,'Wr. Prem. &amp;  Re Prem.'!$6:$26,20,FALSE)</f>
        <v>292116.74546800001</v>
      </c>
      <c r="D13" s="25">
        <f t="shared" si="0"/>
        <v>5.3876139126687633E-4</v>
      </c>
    </row>
    <row r="14" spans="1:5" ht="27" customHeight="1" x14ac:dyDescent="0.2">
      <c r="A14" s="7">
        <v>8</v>
      </c>
      <c r="B14" s="93" t="s">
        <v>11</v>
      </c>
      <c r="C14" s="36">
        <f>HLOOKUP(B14,'Wr. Prem. &amp;  Re Prem.'!$6:$26,20,FALSE)</f>
        <v>5754516.801182</v>
      </c>
      <c r="D14" s="25">
        <f t="shared" si="0"/>
        <v>1.0613261738577918E-2</v>
      </c>
    </row>
    <row r="15" spans="1:5" ht="27" customHeight="1" x14ac:dyDescent="0.2">
      <c r="A15" s="7">
        <v>9</v>
      </c>
      <c r="B15" s="93" t="s">
        <v>12</v>
      </c>
      <c r="C15" s="36">
        <f>HLOOKUP(B15,'Wr. Prem. &amp;  Re Prem.'!$6:$26,20,FALSE)</f>
        <v>6036271.976514698</v>
      </c>
      <c r="D15" s="25">
        <f t="shared" si="0"/>
        <v>1.1132912914396992E-2</v>
      </c>
    </row>
    <row r="16" spans="1:5" ht="27" customHeight="1" x14ac:dyDescent="0.2">
      <c r="A16" s="7">
        <v>10</v>
      </c>
      <c r="B16" s="93" t="s">
        <v>13</v>
      </c>
      <c r="C16" s="36">
        <f>HLOOKUP(B16,'Wr. Prem. &amp;  Re Prem.'!$6:$26,20,FALSE)</f>
        <v>374434.86119999998</v>
      </c>
      <c r="D16" s="25">
        <f t="shared" si="0"/>
        <v>6.9058364468541013E-4</v>
      </c>
    </row>
    <row r="17" spans="1:7" ht="27" customHeight="1" x14ac:dyDescent="0.2">
      <c r="A17" s="7">
        <v>11</v>
      </c>
      <c r="B17" s="93" t="s">
        <v>14</v>
      </c>
      <c r="C17" s="36">
        <f>HLOOKUP(B17,'Wr. Prem. &amp;  Re Prem.'!$6:$26,20,FALSE)</f>
        <v>85445</v>
      </c>
      <c r="D17" s="25">
        <f t="shared" si="0"/>
        <v>1.5758927822862899E-4</v>
      </c>
    </row>
    <row r="18" spans="1:7" ht="27" customHeight="1" x14ac:dyDescent="0.2">
      <c r="A18" s="7">
        <v>12</v>
      </c>
      <c r="B18" s="93" t="s">
        <v>15</v>
      </c>
      <c r="C18" s="36">
        <f>HLOOKUP(B18,'Wr. Prem. &amp;  Re Prem.'!$6:$26,20,FALSE)</f>
        <v>8866981.2805656083</v>
      </c>
      <c r="D18" s="25">
        <f t="shared" si="0"/>
        <v>1.6353691615320951E-2</v>
      </c>
    </row>
    <row r="19" spans="1:7" ht="27" customHeight="1" x14ac:dyDescent="0.2">
      <c r="A19" s="7">
        <v>13</v>
      </c>
      <c r="B19" s="93" t="s">
        <v>16</v>
      </c>
      <c r="C19" s="36">
        <f>HLOOKUP(B19,'Wr. Prem. &amp;  Re Prem.'!$6:$26,20,FALSE)</f>
        <v>85003146.414813235</v>
      </c>
      <c r="D19" s="25">
        <f t="shared" si="0"/>
        <v>0.15677435181312996</v>
      </c>
    </row>
    <row r="20" spans="1:7" ht="27" customHeight="1" x14ac:dyDescent="0.2">
      <c r="A20" s="7">
        <v>14</v>
      </c>
      <c r="B20" s="93" t="s">
        <v>17</v>
      </c>
      <c r="C20" s="36">
        <f>HLOOKUP(B20,'Wr. Prem. &amp;  Re Prem.'!$6:$26,20,FALSE)</f>
        <v>3090482.4318234879</v>
      </c>
      <c r="D20" s="25">
        <f t="shared" si="0"/>
        <v>5.6998875979790689E-3</v>
      </c>
    </row>
    <row r="21" spans="1:7" ht="27" customHeight="1" x14ac:dyDescent="0.2">
      <c r="A21" s="7">
        <v>15</v>
      </c>
      <c r="B21" s="93" t="s">
        <v>18</v>
      </c>
      <c r="C21" s="36">
        <f>HLOOKUP(B21,'Wr. Prem. &amp;  Re Prem.'!$6:$26,20,FALSE)</f>
        <v>9793757.3972884063</v>
      </c>
      <c r="D21" s="25">
        <f t="shared" si="0"/>
        <v>1.8062978048861558E-2</v>
      </c>
    </row>
    <row r="22" spans="1:7" ht="27" customHeight="1" x14ac:dyDescent="0.2">
      <c r="A22" s="7">
        <v>16</v>
      </c>
      <c r="B22" s="93" t="s">
        <v>19</v>
      </c>
      <c r="C22" s="36">
        <f>HLOOKUP(B22,'Wr. Prem. &amp;  Re Prem.'!$6:$26,20,FALSE)</f>
        <v>600012.89553537127</v>
      </c>
      <c r="D22" s="25">
        <f>C22/$C$25</f>
        <v>1.1066253044097246E-3</v>
      </c>
    </row>
    <row r="23" spans="1:7" ht="27" customHeight="1" x14ac:dyDescent="0.2">
      <c r="A23" s="7">
        <v>17</v>
      </c>
      <c r="B23" s="93" t="s">
        <v>20</v>
      </c>
      <c r="C23" s="36">
        <f>HLOOKUP(B23,'Wr. Prem. &amp;  Re Prem.'!$6:$26,20,FALSE)</f>
        <v>25446815.880364373</v>
      </c>
      <c r="D23" s="25">
        <f>C23/$C$25</f>
        <v>4.6932475250786303E-2</v>
      </c>
    </row>
    <row r="24" spans="1:7" ht="27" customHeight="1" x14ac:dyDescent="0.2">
      <c r="A24" s="7">
        <v>18</v>
      </c>
      <c r="B24" s="93" t="s">
        <v>21</v>
      </c>
      <c r="C24" s="36">
        <f>HLOOKUP(B24,'Wr. Prem. &amp;  Re Prem.'!$6:$26,20,FALSE)</f>
        <v>0</v>
      </c>
      <c r="D24" s="25">
        <f>C24/$C$25</f>
        <v>0</v>
      </c>
    </row>
    <row r="25" spans="1:7" ht="27" customHeight="1" x14ac:dyDescent="0.2">
      <c r="A25" s="3"/>
      <c r="B25" s="94" t="s">
        <v>22</v>
      </c>
      <c r="C25" s="26">
        <f>SUM(C7:C24)</f>
        <v>542200592.32733607</v>
      </c>
      <c r="D25" s="27">
        <f>SUM(D7:D24)</f>
        <v>1.0000000000000002</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2"/>
  <sheetViews>
    <sheetView zoomScale="90" zoomScaleNormal="90" workbookViewId="0">
      <pane xSplit="2" ySplit="7" topLeftCell="AB23" activePane="bottomRight" state="frozen"/>
      <selection pane="topRight" activeCell="C1" sqref="C1"/>
      <selection pane="bottomLeft" activeCell="A6" sqref="A6"/>
      <selection pane="bottomRight" activeCell="AM25" sqref="AM25"/>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74" customFormat="1" ht="27.75" customHeight="1" x14ac:dyDescent="0.2">
      <c r="A1" s="75" t="s">
        <v>78</v>
      </c>
      <c r="B1" s="75"/>
      <c r="C1" s="75"/>
      <c r="D1" s="75"/>
      <c r="E1" s="75"/>
      <c r="F1" s="75"/>
      <c r="G1" s="75"/>
      <c r="H1" s="75"/>
      <c r="I1" s="75"/>
      <c r="J1" s="75"/>
      <c r="K1" s="75"/>
      <c r="L1" s="75"/>
      <c r="M1" s="75"/>
      <c r="N1" s="75"/>
      <c r="O1" s="75"/>
    </row>
    <row r="2" spans="1:40" s="74" customFormat="1" ht="27.75" customHeight="1" x14ac:dyDescent="0.2">
      <c r="A2" s="75" t="s">
        <v>55</v>
      </c>
      <c r="B2" s="75"/>
      <c r="C2" s="75"/>
      <c r="D2" s="75"/>
      <c r="E2" s="75"/>
      <c r="F2" s="75"/>
      <c r="G2" s="75"/>
      <c r="H2" s="75"/>
      <c r="I2" s="75"/>
      <c r="J2" s="75"/>
      <c r="K2" s="75"/>
      <c r="L2" s="75"/>
      <c r="M2" s="75"/>
      <c r="N2" s="75"/>
      <c r="O2" s="75"/>
    </row>
    <row r="3" spans="1:40" s="74" customFormat="1" ht="18" customHeight="1" x14ac:dyDescent="0.2">
      <c r="A3" s="75"/>
      <c r="B3" s="75"/>
      <c r="C3" s="75"/>
      <c r="D3" s="75"/>
      <c r="E3" s="75"/>
      <c r="F3" s="75"/>
      <c r="G3" s="75"/>
      <c r="H3" s="75"/>
      <c r="I3" s="75"/>
      <c r="J3" s="75"/>
      <c r="K3" s="75"/>
      <c r="L3" s="75"/>
      <c r="M3" s="75"/>
      <c r="N3" s="75"/>
      <c r="O3" s="75"/>
    </row>
    <row r="4" spans="1:40" s="95" customFormat="1" ht="17.25" customHeight="1" x14ac:dyDescent="0.25">
      <c r="A4" s="61" t="s">
        <v>79</v>
      </c>
      <c r="C4" s="96"/>
      <c r="E4" s="96"/>
      <c r="G4" s="96"/>
      <c r="I4" s="96"/>
      <c r="K4" s="96"/>
      <c r="M4" s="96"/>
      <c r="O4" s="96"/>
      <c r="Q4" s="96"/>
      <c r="S4" s="96"/>
      <c r="U4" s="96"/>
      <c r="W4" s="96"/>
      <c r="Y4" s="96"/>
      <c r="AA4" s="96"/>
      <c r="AC4" s="96"/>
      <c r="AE4" s="96"/>
      <c r="AG4" s="96"/>
      <c r="AI4" s="96"/>
      <c r="AK4" s="96"/>
    </row>
    <row r="5" spans="1:40" s="95" customFormat="1" ht="21.75" customHeight="1" x14ac:dyDescent="0.25">
      <c r="A5" s="97"/>
      <c r="C5" s="96"/>
      <c r="E5" s="96"/>
      <c r="G5" s="96"/>
      <c r="I5" s="96"/>
      <c r="K5" s="96"/>
      <c r="M5" s="96"/>
      <c r="O5" s="96"/>
      <c r="Q5" s="96"/>
      <c r="S5" s="96"/>
      <c r="U5" s="96"/>
      <c r="W5" s="96"/>
      <c r="Y5" s="96"/>
      <c r="AA5" s="96"/>
      <c r="AC5" s="96"/>
      <c r="AE5" s="96"/>
      <c r="AG5" s="96"/>
      <c r="AI5" s="96"/>
      <c r="AK5" s="96"/>
    </row>
    <row r="6" spans="1:40" s="98" customFormat="1" ht="96" customHeight="1" x14ac:dyDescent="0.25">
      <c r="A6" s="111" t="s">
        <v>0</v>
      </c>
      <c r="B6" s="111" t="s">
        <v>3</v>
      </c>
      <c r="C6" s="121" t="s">
        <v>4</v>
      </c>
      <c r="D6" s="121"/>
      <c r="E6" s="114" t="s">
        <v>5</v>
      </c>
      <c r="F6" s="115"/>
      <c r="G6" s="114" t="s">
        <v>6</v>
      </c>
      <c r="H6" s="115"/>
      <c r="I6" s="114" t="s">
        <v>7</v>
      </c>
      <c r="J6" s="115"/>
      <c r="K6" s="114" t="s">
        <v>8</v>
      </c>
      <c r="L6" s="115"/>
      <c r="M6" s="114" t="s">
        <v>9</v>
      </c>
      <c r="N6" s="115"/>
      <c r="O6" s="114" t="s">
        <v>10</v>
      </c>
      <c r="P6" s="115"/>
      <c r="Q6" s="114" t="s">
        <v>11</v>
      </c>
      <c r="R6" s="115"/>
      <c r="S6" s="114" t="s">
        <v>12</v>
      </c>
      <c r="T6" s="115"/>
      <c r="U6" s="114" t="s">
        <v>13</v>
      </c>
      <c r="V6" s="115"/>
      <c r="W6" s="114" t="s">
        <v>14</v>
      </c>
      <c r="X6" s="115"/>
      <c r="Y6" s="114" t="s">
        <v>15</v>
      </c>
      <c r="Z6" s="115"/>
      <c r="AA6" s="114" t="s">
        <v>16</v>
      </c>
      <c r="AB6" s="115"/>
      <c r="AC6" s="114" t="s">
        <v>17</v>
      </c>
      <c r="AD6" s="115"/>
      <c r="AE6" s="108" t="s">
        <v>18</v>
      </c>
      <c r="AF6" s="110"/>
      <c r="AG6" s="108" t="s">
        <v>19</v>
      </c>
      <c r="AH6" s="110"/>
      <c r="AI6" s="118" t="s">
        <v>20</v>
      </c>
      <c r="AJ6" s="119"/>
      <c r="AK6" s="118" t="s">
        <v>21</v>
      </c>
      <c r="AL6" s="119"/>
      <c r="AM6" s="118" t="s">
        <v>22</v>
      </c>
      <c r="AN6" s="119"/>
    </row>
    <row r="7" spans="1:40" s="98" customFormat="1" ht="48.75" customHeight="1" x14ac:dyDescent="0.25">
      <c r="A7" s="113"/>
      <c r="B7" s="113"/>
      <c r="C7" s="73" t="s">
        <v>50</v>
      </c>
      <c r="D7" s="73" t="s">
        <v>80</v>
      </c>
      <c r="E7" s="73" t="s">
        <v>50</v>
      </c>
      <c r="F7" s="73" t="s">
        <v>80</v>
      </c>
      <c r="G7" s="73" t="s">
        <v>50</v>
      </c>
      <c r="H7" s="73" t="s">
        <v>80</v>
      </c>
      <c r="I7" s="73" t="s">
        <v>50</v>
      </c>
      <c r="J7" s="73" t="s">
        <v>80</v>
      </c>
      <c r="K7" s="73" t="s">
        <v>50</v>
      </c>
      <c r="L7" s="73" t="s">
        <v>80</v>
      </c>
      <c r="M7" s="73" t="s">
        <v>50</v>
      </c>
      <c r="N7" s="73" t="s">
        <v>80</v>
      </c>
      <c r="O7" s="73" t="s">
        <v>50</v>
      </c>
      <c r="P7" s="73" t="s">
        <v>80</v>
      </c>
      <c r="Q7" s="73" t="s">
        <v>50</v>
      </c>
      <c r="R7" s="73" t="s">
        <v>80</v>
      </c>
      <c r="S7" s="73" t="s">
        <v>50</v>
      </c>
      <c r="T7" s="73" t="s">
        <v>80</v>
      </c>
      <c r="U7" s="73" t="s">
        <v>50</v>
      </c>
      <c r="V7" s="73" t="s">
        <v>80</v>
      </c>
      <c r="W7" s="73" t="s">
        <v>50</v>
      </c>
      <c r="X7" s="73" t="s">
        <v>80</v>
      </c>
      <c r="Y7" s="73" t="s">
        <v>50</v>
      </c>
      <c r="Z7" s="73" t="s">
        <v>80</v>
      </c>
      <c r="AA7" s="73" t="s">
        <v>50</v>
      </c>
      <c r="AB7" s="73" t="s">
        <v>80</v>
      </c>
      <c r="AC7" s="73" t="s">
        <v>50</v>
      </c>
      <c r="AD7" s="73" t="s">
        <v>80</v>
      </c>
      <c r="AE7" s="73" t="s">
        <v>50</v>
      </c>
      <c r="AF7" s="73" t="s">
        <v>80</v>
      </c>
      <c r="AG7" s="73" t="s">
        <v>50</v>
      </c>
      <c r="AH7" s="73" t="s">
        <v>80</v>
      </c>
      <c r="AI7" s="73" t="s">
        <v>50</v>
      </c>
      <c r="AJ7" s="73" t="s">
        <v>80</v>
      </c>
      <c r="AK7" s="73" t="s">
        <v>50</v>
      </c>
      <c r="AL7" s="73" t="s">
        <v>80</v>
      </c>
      <c r="AM7" s="73" t="s">
        <v>50</v>
      </c>
      <c r="AN7" s="73" t="s">
        <v>80</v>
      </c>
    </row>
    <row r="8" spans="1:40" ht="24.95" customHeight="1" x14ac:dyDescent="0.2">
      <c r="A8" s="20">
        <v>1</v>
      </c>
      <c r="B8" s="31" t="s">
        <v>39</v>
      </c>
      <c r="C8" s="37">
        <v>241928.95058608512</v>
      </c>
      <c r="D8" s="37">
        <v>31956.026168319375</v>
      </c>
      <c r="E8" s="37">
        <v>0</v>
      </c>
      <c r="F8" s="37">
        <v>0</v>
      </c>
      <c r="G8" s="37">
        <v>233784.38228210772</v>
      </c>
      <c r="H8" s="37">
        <v>227299.38307125101</v>
      </c>
      <c r="I8" s="37">
        <v>2848130.4247743296</v>
      </c>
      <c r="J8" s="37">
        <v>1772985.0960973643</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ref="AM8:AM24" si="0">C8+E8+G8+I8+K8+M8+O8+Q8+S8+U8+W8+Y8+AA8+AC8+AE8+AG8+AI8+AK8</f>
        <v>3323843.7576425225</v>
      </c>
      <c r="AN8" s="34">
        <f t="shared" ref="AN8:AN24" si="1">D8+F8+H8+J8+L8+N8+P8+R8+T8+V8+X8+Z8+AB8+AD8+AF8+AH8+AJ8+AL8</f>
        <v>2032240.5053369347</v>
      </c>
    </row>
    <row r="9" spans="1:40" ht="24.95" customHeight="1" x14ac:dyDescent="0.2">
      <c r="A9" s="20">
        <v>2</v>
      </c>
      <c r="B9" s="31" t="s">
        <v>28</v>
      </c>
      <c r="C9" s="37">
        <v>0</v>
      </c>
      <c r="D9" s="37">
        <v>0</v>
      </c>
      <c r="E9" s="37">
        <v>0</v>
      </c>
      <c r="F9" s="37">
        <v>0</v>
      </c>
      <c r="G9" s="37">
        <v>0</v>
      </c>
      <c r="H9" s="37">
        <v>0</v>
      </c>
      <c r="I9" s="37">
        <v>0</v>
      </c>
      <c r="J9" s="37">
        <v>0</v>
      </c>
      <c r="K9" s="37">
        <v>0</v>
      </c>
      <c r="L9" s="37">
        <v>0</v>
      </c>
      <c r="M9" s="37">
        <v>1859142.1705882354</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1859142.1705882354</v>
      </c>
      <c r="AN9" s="34">
        <f t="shared" si="1"/>
        <v>0</v>
      </c>
    </row>
    <row r="10" spans="1:40" ht="24.95" customHeight="1" x14ac:dyDescent="0.2">
      <c r="A10" s="20">
        <v>3</v>
      </c>
      <c r="B10" s="31" t="s">
        <v>32</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23462</v>
      </c>
      <c r="V10" s="37">
        <v>11731.0875</v>
      </c>
      <c r="W10" s="37">
        <v>0</v>
      </c>
      <c r="X10" s="37">
        <v>0</v>
      </c>
      <c r="Y10" s="37">
        <v>0</v>
      </c>
      <c r="Z10" s="37">
        <v>0</v>
      </c>
      <c r="AA10" s="37">
        <v>746641</v>
      </c>
      <c r="AB10" s="37">
        <v>746641</v>
      </c>
      <c r="AC10" s="37">
        <v>0</v>
      </c>
      <c r="AD10" s="37">
        <v>0</v>
      </c>
      <c r="AE10" s="37">
        <v>0</v>
      </c>
      <c r="AF10" s="37">
        <v>0</v>
      </c>
      <c r="AG10" s="37">
        <v>0</v>
      </c>
      <c r="AH10" s="37">
        <v>0</v>
      </c>
      <c r="AI10" s="37">
        <v>0</v>
      </c>
      <c r="AJ10" s="37">
        <v>0</v>
      </c>
      <c r="AK10" s="37">
        <v>0</v>
      </c>
      <c r="AL10" s="37">
        <v>0</v>
      </c>
      <c r="AM10" s="34">
        <f t="shared" si="0"/>
        <v>770103</v>
      </c>
      <c r="AN10" s="34">
        <f t="shared" si="1"/>
        <v>758372.08750000002</v>
      </c>
    </row>
    <row r="11" spans="1:40" ht="24.95" customHeight="1" x14ac:dyDescent="0.2">
      <c r="A11" s="20">
        <v>4</v>
      </c>
      <c r="B11" s="31" t="s">
        <v>36</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133401.71049900001</v>
      </c>
      <c r="AB11" s="37">
        <v>126812.00201429561</v>
      </c>
      <c r="AC11" s="37">
        <v>1984.90112</v>
      </c>
      <c r="AD11" s="37">
        <v>1626.6145583360001</v>
      </c>
      <c r="AE11" s="37">
        <v>0</v>
      </c>
      <c r="AF11" s="37">
        <v>0</v>
      </c>
      <c r="AG11" s="37">
        <v>0</v>
      </c>
      <c r="AH11" s="37">
        <v>0</v>
      </c>
      <c r="AI11" s="37">
        <v>13086.03038</v>
      </c>
      <c r="AJ11" s="37">
        <v>5511.8644480000003</v>
      </c>
      <c r="AK11" s="37">
        <v>0</v>
      </c>
      <c r="AL11" s="37">
        <v>0</v>
      </c>
      <c r="AM11" s="34">
        <f t="shared" si="0"/>
        <v>148472.64199900001</v>
      </c>
      <c r="AN11" s="34">
        <f t="shared" si="1"/>
        <v>133950.48102063162</v>
      </c>
    </row>
    <row r="12" spans="1:40" ht="24.95" customHeight="1" x14ac:dyDescent="0.2">
      <c r="A12" s="20">
        <v>5</v>
      </c>
      <c r="B12" s="31" t="s">
        <v>29</v>
      </c>
      <c r="C12" s="37">
        <v>0</v>
      </c>
      <c r="D12" s="37">
        <v>0</v>
      </c>
      <c r="E12" s="37">
        <v>0</v>
      </c>
      <c r="F12" s="37">
        <v>0</v>
      </c>
      <c r="G12" s="37">
        <v>0</v>
      </c>
      <c r="H12" s="37">
        <v>0</v>
      </c>
      <c r="I12" s="37">
        <v>0</v>
      </c>
      <c r="J12" s="37">
        <v>0</v>
      </c>
      <c r="K12" s="37">
        <v>0</v>
      </c>
      <c r="L12" s="37">
        <v>0</v>
      </c>
      <c r="M12" s="37">
        <v>25618.88192</v>
      </c>
      <c r="N12" s="37">
        <v>1337.2</v>
      </c>
      <c r="O12" s="37">
        <v>0</v>
      </c>
      <c r="P12" s="37">
        <v>0</v>
      </c>
      <c r="Q12" s="37">
        <v>0</v>
      </c>
      <c r="R12" s="37">
        <v>0</v>
      </c>
      <c r="S12" s="37">
        <v>0</v>
      </c>
      <c r="T12" s="37">
        <v>0</v>
      </c>
      <c r="U12" s="37">
        <v>0</v>
      </c>
      <c r="V12" s="37">
        <v>0</v>
      </c>
      <c r="W12" s="37">
        <v>0</v>
      </c>
      <c r="X12" s="37">
        <v>0</v>
      </c>
      <c r="Y12" s="37">
        <v>0</v>
      </c>
      <c r="Z12" s="37">
        <v>0</v>
      </c>
      <c r="AA12" s="37">
        <v>40384.847699999998</v>
      </c>
      <c r="AB12" s="37">
        <v>37483.68101136</v>
      </c>
      <c r="AC12" s="37">
        <v>0</v>
      </c>
      <c r="AD12" s="37">
        <v>0</v>
      </c>
      <c r="AE12" s="37">
        <v>0</v>
      </c>
      <c r="AF12" s="37">
        <v>0</v>
      </c>
      <c r="AG12" s="37">
        <v>0</v>
      </c>
      <c r="AH12" s="37">
        <v>0</v>
      </c>
      <c r="AI12" s="37">
        <v>0</v>
      </c>
      <c r="AJ12" s="37">
        <v>0</v>
      </c>
      <c r="AK12" s="37">
        <v>0</v>
      </c>
      <c r="AL12" s="37">
        <v>0</v>
      </c>
      <c r="AM12" s="34">
        <f t="shared" si="0"/>
        <v>66003.729619999998</v>
      </c>
      <c r="AN12" s="34">
        <f t="shared" si="1"/>
        <v>38820.881011359998</v>
      </c>
    </row>
    <row r="13" spans="1:40" ht="24.95" customHeight="1" x14ac:dyDescent="0.2">
      <c r="A13" s="20">
        <v>6</v>
      </c>
      <c r="B13" s="31" t="s">
        <v>34</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5" customHeight="1" x14ac:dyDescent="0.2">
      <c r="A14" s="20">
        <v>7</v>
      </c>
      <c r="B14" s="31" t="s">
        <v>96</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5" customHeight="1" x14ac:dyDescent="0.2">
      <c r="A15" s="20">
        <v>8</v>
      </c>
      <c r="B15" s="31" t="s">
        <v>35</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5" customHeight="1" x14ac:dyDescent="0.2">
      <c r="A16" s="20">
        <v>9</v>
      </c>
      <c r="B16" s="31" t="s">
        <v>31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5" customHeight="1" x14ac:dyDescent="0.2">
      <c r="A17" s="20">
        <v>10</v>
      </c>
      <c r="B17" s="31" t="s">
        <v>43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5" customHeight="1" x14ac:dyDescent="0.2">
      <c r="A18" s="20">
        <v>11</v>
      </c>
      <c r="B18" s="31" t="s">
        <v>40</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5" customHeight="1" x14ac:dyDescent="0.2">
      <c r="A19" s="20">
        <v>12</v>
      </c>
      <c r="B19" s="31" t="s">
        <v>37</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5" customHeight="1" x14ac:dyDescent="0.2">
      <c r="A20" s="20">
        <v>13</v>
      </c>
      <c r="B20" s="31" t="s">
        <v>41</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5" customHeight="1" x14ac:dyDescent="0.2">
      <c r="A21" s="20">
        <v>14</v>
      </c>
      <c r="B21" s="31" t="s">
        <v>30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5" customHeight="1" x14ac:dyDescent="0.2">
      <c r="A22" s="20">
        <v>15</v>
      </c>
      <c r="B22" s="33" t="s">
        <v>33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24.95" customHeight="1" x14ac:dyDescent="0.2">
      <c r="A23" s="20">
        <v>16</v>
      </c>
      <c r="B23" s="33" t="s">
        <v>42</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24.95" customHeight="1" x14ac:dyDescent="0.2">
      <c r="A24" s="20">
        <v>17</v>
      </c>
      <c r="B24" s="33" t="s">
        <v>38</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ht="16.5" customHeight="1" x14ac:dyDescent="0.3">
      <c r="A25" s="19"/>
      <c r="B25" s="6" t="s">
        <v>22</v>
      </c>
      <c r="C25" s="35">
        <f t="shared" ref="C25:AN25" si="2">SUM(C8:C24)</f>
        <v>241928.95058608512</v>
      </c>
      <c r="D25" s="35">
        <f t="shared" si="2"/>
        <v>31956.026168319375</v>
      </c>
      <c r="E25" s="35">
        <f t="shared" si="2"/>
        <v>0</v>
      </c>
      <c r="F25" s="35">
        <f t="shared" si="2"/>
        <v>0</v>
      </c>
      <c r="G25" s="35">
        <f t="shared" si="2"/>
        <v>233784.38228210772</v>
      </c>
      <c r="H25" s="35">
        <f t="shared" si="2"/>
        <v>227299.38307125101</v>
      </c>
      <c r="I25" s="35">
        <f t="shared" si="2"/>
        <v>2848130.4247743296</v>
      </c>
      <c r="J25" s="35">
        <f t="shared" si="2"/>
        <v>1772985.0960973643</v>
      </c>
      <c r="K25" s="35">
        <f t="shared" si="2"/>
        <v>0</v>
      </c>
      <c r="L25" s="35">
        <f t="shared" si="2"/>
        <v>0</v>
      </c>
      <c r="M25" s="35">
        <f t="shared" si="2"/>
        <v>1884761.0525082354</v>
      </c>
      <c r="N25" s="35">
        <f t="shared" si="2"/>
        <v>1337.2</v>
      </c>
      <c r="O25" s="35">
        <f t="shared" si="2"/>
        <v>0</v>
      </c>
      <c r="P25" s="35">
        <f t="shared" si="2"/>
        <v>0</v>
      </c>
      <c r="Q25" s="35">
        <f t="shared" si="2"/>
        <v>0</v>
      </c>
      <c r="R25" s="35">
        <f t="shared" si="2"/>
        <v>0</v>
      </c>
      <c r="S25" s="35">
        <f t="shared" si="2"/>
        <v>0</v>
      </c>
      <c r="T25" s="35">
        <f t="shared" si="2"/>
        <v>0</v>
      </c>
      <c r="U25" s="35">
        <f t="shared" si="2"/>
        <v>23462</v>
      </c>
      <c r="V25" s="35">
        <f t="shared" si="2"/>
        <v>11731.0875</v>
      </c>
      <c r="W25" s="35">
        <f t="shared" si="2"/>
        <v>0</v>
      </c>
      <c r="X25" s="35">
        <f t="shared" si="2"/>
        <v>0</v>
      </c>
      <c r="Y25" s="35">
        <f t="shared" si="2"/>
        <v>0</v>
      </c>
      <c r="Z25" s="35">
        <f t="shared" si="2"/>
        <v>0</v>
      </c>
      <c r="AA25" s="35">
        <f t="shared" si="2"/>
        <v>920427.55819900008</v>
      </c>
      <c r="AB25" s="35">
        <f t="shared" si="2"/>
        <v>910936.68302565569</v>
      </c>
      <c r="AC25" s="35">
        <f t="shared" si="2"/>
        <v>1984.90112</v>
      </c>
      <c r="AD25" s="35">
        <f t="shared" si="2"/>
        <v>1626.6145583360001</v>
      </c>
      <c r="AE25" s="35">
        <f t="shared" si="2"/>
        <v>0</v>
      </c>
      <c r="AF25" s="35">
        <f t="shared" si="2"/>
        <v>0</v>
      </c>
      <c r="AG25" s="35">
        <f t="shared" si="2"/>
        <v>0</v>
      </c>
      <c r="AH25" s="35">
        <f t="shared" si="2"/>
        <v>0</v>
      </c>
      <c r="AI25" s="35">
        <f t="shared" si="2"/>
        <v>13086.03038</v>
      </c>
      <c r="AJ25" s="35">
        <f t="shared" si="2"/>
        <v>5511.8644480000003</v>
      </c>
      <c r="AK25" s="35">
        <f t="shared" si="2"/>
        <v>0</v>
      </c>
      <c r="AL25" s="35">
        <f t="shared" si="2"/>
        <v>0</v>
      </c>
      <c r="AM25" s="35">
        <f t="shared" si="2"/>
        <v>6167565.2998497579</v>
      </c>
      <c r="AN25" s="35">
        <f t="shared" si="2"/>
        <v>2963383.9548689262</v>
      </c>
    </row>
    <row r="26" spans="1:40" ht="16.5" customHeight="1" x14ac:dyDescent="0.3">
      <c r="A26" s="48"/>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ht="14.25" customHeight="1" x14ac:dyDescent="0.2"/>
    <row r="28" spans="1:40" s="98" customFormat="1" ht="15" x14ac:dyDescent="0.25">
      <c r="B28" s="75" t="s">
        <v>52</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row>
    <row r="29" spans="1:40" s="98" customFormat="1" ht="12.75" customHeight="1" x14ac:dyDescent="0.25">
      <c r="B29" s="123" t="s">
        <v>81</v>
      </c>
      <c r="C29" s="123"/>
      <c r="D29" s="123"/>
      <c r="E29" s="123"/>
      <c r="F29" s="123"/>
      <c r="G29" s="123"/>
      <c r="H29" s="123"/>
      <c r="I29" s="123"/>
      <c r="J29" s="123"/>
      <c r="K29" s="123"/>
      <c r="L29" s="123"/>
      <c r="M29" s="123"/>
      <c r="N29" s="123"/>
      <c r="O29" s="123"/>
      <c r="P29" s="123"/>
      <c r="Q29" s="123"/>
      <c r="R29" s="123"/>
      <c r="S29" s="123"/>
      <c r="AM29" s="99"/>
      <c r="AN29" s="99"/>
    </row>
    <row r="30" spans="1:40" x14ac:dyDescent="0.2">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1"/>
      <c r="AN30" s="1"/>
    </row>
    <row r="31" spans="1:40" x14ac:dyDescent="0.2">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
      <c r="AN31" s="1"/>
    </row>
    <row r="32" spans="1:40" x14ac:dyDescent="0.2">
      <c r="AM32" s="1"/>
      <c r="AN32" s="1"/>
    </row>
  </sheetData>
  <sortState ref="B7:AN22">
    <sortCondition descending="1" ref="AM6:AM22"/>
  </sortState>
  <mergeCells count="22">
    <mergeCell ref="U6:V6"/>
    <mergeCell ref="AI6:AJ6"/>
    <mergeCell ref="AK6:AL6"/>
    <mergeCell ref="AM6:AN6"/>
    <mergeCell ref="W6:X6"/>
    <mergeCell ref="Y6:Z6"/>
    <mergeCell ref="AA6:AB6"/>
    <mergeCell ref="AC6:AD6"/>
    <mergeCell ref="AE6:AF6"/>
    <mergeCell ref="AG6:AH6"/>
    <mergeCell ref="B29:S29"/>
    <mergeCell ref="I6:J6"/>
    <mergeCell ref="A6:A7"/>
    <mergeCell ref="B6:B7"/>
    <mergeCell ref="C6:D6"/>
    <mergeCell ref="E6:F6"/>
    <mergeCell ref="G6:H6"/>
    <mergeCell ref="K6:L6"/>
    <mergeCell ref="M6:N6"/>
    <mergeCell ref="O6:P6"/>
    <mergeCell ref="Q6:R6"/>
    <mergeCell ref="S6:T6"/>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2019-04-24T09:35:13Z</dcterms:modified>
</cp:coreProperties>
</file>