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20" yWindow="780" windowWidth="15135" windowHeight="8640" tabRatio="908"/>
  </bookViews>
  <sheets>
    <sheet name="Number of Policies" sheetId="21" r:id="rId1"/>
    <sheet name="Transport means" sheetId="22" r:id="rId2"/>
    <sheet name="Wr. Prem. &amp;  Re Prem." sheetId="4" r:id="rId3"/>
    <sheet name="Financial Wr. &amp; RE Prem." sheetId="28" r:id="rId4"/>
    <sheet name="Earned Premiums" sheetId="14" r:id="rId5"/>
    <sheet name="Claims Paid" sheetId="29" r:id="rId6"/>
    <sheet name="Inccured Claims" sheetId="24" r:id="rId7"/>
    <sheet name="Structure of Insurance Market" sheetId="8" r:id="rId8"/>
    <sheet name="Accept. Re Prem. &amp; Retrocession" sheetId="17" r:id="rId9"/>
    <sheet name="Fin. Accept Re Prem. &amp; Retroces" sheetId="30" r:id="rId10"/>
    <sheet name="Accept. Re. Earned Premiums" sheetId="18" r:id="rId11"/>
    <sheet name="Re. Claims Paid" sheetId="32" r:id="rId12"/>
    <sheet name="Re. Incurred Claims" sheetId="26" r:id="rId13"/>
    <sheet name="Structure of Ins. Market Re" sheetId="20" r:id="rId14"/>
  </sheets>
  <definedNames>
    <definedName name="_xlnm._FilterDatabase" localSheetId="8" hidden="1">'Accept. Re Prem. &amp; Retrocession'!$A$5:$AN$5</definedName>
    <definedName name="_xlnm._FilterDatabase" localSheetId="10" hidden="1">'Accept. Re. Earned Premiums'!$A$5:$AN$5</definedName>
    <definedName name="_xlnm._FilterDatabase" localSheetId="5" hidden="1">'Claims Paid'!$A$7:$EX$7</definedName>
    <definedName name="_xlnm._FilterDatabase" localSheetId="4" hidden="1">'Earned Premiums'!$A$5:$AN$5</definedName>
    <definedName name="_xlnm._FilterDatabase" localSheetId="9" hidden="1">'Fin. Accept Re Prem. &amp; Retroces'!$A$6:$AN$6</definedName>
    <definedName name="_xlnm._FilterDatabase" localSheetId="3" hidden="1">'Financial Wr. &amp; RE Prem.'!$A$6:$CS$6</definedName>
    <definedName name="_xlnm._FilterDatabase" localSheetId="6" hidden="1">'Inccured Claims'!$A$6:$AN$6</definedName>
    <definedName name="_xlnm._FilterDatabase" localSheetId="0" hidden="1">'Number of Policies'!$B$7:$CV$23</definedName>
    <definedName name="_xlnm._FilterDatabase" localSheetId="11" hidden="1">'Re. Claims Paid'!$A$6:$AN$6</definedName>
    <definedName name="_xlnm._FilterDatabase" localSheetId="12" hidden="1">'Re. Incurred Claims'!$A$6:$AN$6</definedName>
    <definedName name="_xlnm._FilterDatabase" localSheetId="1" hidden="1">'Transport means'!#REF!</definedName>
    <definedName name="_xlnm._FilterDatabase" localSheetId="2" hidden="1">'Wr. Prem. &amp;  Re Prem.'!$A$5:$AN$5</definedName>
  </definedNames>
  <calcPr calcId="145621"/>
</workbook>
</file>

<file path=xl/calcChain.xml><?xml version="1.0" encoding="utf-8"?>
<calcChain xmlns="http://schemas.openxmlformats.org/spreadsheetml/2006/main">
  <c r="H22" i="22" l="1"/>
  <c r="G22" i="22"/>
  <c r="F22" i="22"/>
  <c r="E22" i="22"/>
  <c r="D22" i="22"/>
  <c r="C22" i="22"/>
  <c r="CQ24" i="21"/>
  <c r="CP24" i="21"/>
  <c r="CO24" i="21"/>
  <c r="CN24" i="21"/>
  <c r="CM24" i="21"/>
  <c r="CL24" i="21"/>
  <c r="CK24" i="21"/>
  <c r="CJ24" i="21"/>
  <c r="CI24" i="21"/>
  <c r="CH24" i="21"/>
  <c r="CG24" i="21"/>
  <c r="CF24" i="21"/>
  <c r="CE24" i="21"/>
  <c r="CD24" i="21"/>
  <c r="CC24" i="21"/>
  <c r="CB24" i="21"/>
  <c r="CA24" i="21"/>
  <c r="BZ24" i="21"/>
  <c r="BY24" i="21"/>
  <c r="BX24" i="21"/>
  <c r="BW24" i="21"/>
  <c r="BV24" i="21"/>
  <c r="BU24" i="21"/>
  <c r="BT24" i="21"/>
  <c r="BS24" i="21"/>
  <c r="BR24" i="21"/>
  <c r="BQ24" i="21"/>
  <c r="BP24" i="21"/>
  <c r="BO24" i="21"/>
  <c r="BN24" i="21"/>
  <c r="BM24" i="21"/>
  <c r="BL24" i="21"/>
  <c r="BK24" i="21"/>
  <c r="BJ24" i="21"/>
  <c r="BI24" i="21"/>
  <c r="BH24" i="21"/>
  <c r="BG24" i="21"/>
  <c r="BF24" i="21"/>
  <c r="BE24" i="21"/>
  <c r="BD24" i="21"/>
  <c r="BC24" i="21"/>
  <c r="BB24" i="21"/>
  <c r="BA24" i="21"/>
  <c r="AZ24" i="21"/>
  <c r="AY24" i="21"/>
  <c r="AX24" i="21"/>
  <c r="AW24" i="21"/>
  <c r="AV24" i="21"/>
  <c r="AU24" i="21"/>
  <c r="AT24" i="21"/>
  <c r="AS24" i="21"/>
  <c r="AR24" i="21"/>
  <c r="AQ24" i="21"/>
  <c r="AP24" i="21"/>
  <c r="AO24" i="21"/>
  <c r="AN24" i="21"/>
  <c r="AM24" i="21"/>
  <c r="AL24" i="21"/>
  <c r="AK24" i="21"/>
  <c r="AJ24" i="21"/>
  <c r="AI24" i="21"/>
  <c r="AH24" i="21"/>
  <c r="AG24" i="21"/>
  <c r="AF24" i="21"/>
  <c r="AE24" i="21"/>
  <c r="AD24" i="21"/>
  <c r="AC24" i="21"/>
  <c r="AB24" i="21"/>
  <c r="AA24" i="21"/>
  <c r="Z24" i="21"/>
  <c r="Y24" i="21"/>
  <c r="X24" i="21"/>
  <c r="W24" i="21"/>
  <c r="V24" i="21"/>
  <c r="U24" i="21"/>
  <c r="T24" i="21"/>
  <c r="S24" i="21"/>
  <c r="R24" i="21"/>
  <c r="Q24" i="21"/>
  <c r="P24" i="21"/>
  <c r="O24" i="21"/>
  <c r="N24" i="21"/>
  <c r="M24" i="21"/>
  <c r="L24" i="21"/>
  <c r="K24" i="21"/>
  <c r="J24" i="21"/>
  <c r="I24" i="21"/>
  <c r="H24" i="21"/>
  <c r="G24" i="21"/>
  <c r="F24" i="21"/>
  <c r="E24" i="21"/>
  <c r="D24" i="21"/>
  <c r="C24" i="21"/>
  <c r="A2" i="29" l="1"/>
  <c r="A2" i="14"/>
  <c r="A2" i="28"/>
  <c r="A2" i="4"/>
  <c r="A2" i="24" s="1"/>
  <c r="A2" i="17" s="1"/>
  <c r="A2" i="30" s="1"/>
  <c r="A2" i="18" s="1"/>
  <c r="A2" i="22"/>
  <c r="A3" i="26" l="1"/>
  <c r="A2" i="32"/>
  <c r="AM6" i="17" l="1"/>
  <c r="AM9" i="17"/>
  <c r="AM8" i="17"/>
  <c r="AM10" i="17"/>
  <c r="AM11" i="17"/>
  <c r="AM12" i="17"/>
  <c r="AM13" i="17"/>
  <c r="AM14" i="17"/>
  <c r="AM15" i="17"/>
  <c r="AM16" i="17"/>
  <c r="AM17" i="17"/>
  <c r="AM18" i="17"/>
  <c r="AM19" i="17"/>
  <c r="AM20" i="17"/>
  <c r="AM7" i="17"/>
  <c r="AM21" i="17"/>
  <c r="AM22" i="17"/>
  <c r="AN6" i="17"/>
  <c r="AN9" i="17"/>
  <c r="AN8" i="17"/>
  <c r="AN10" i="17"/>
  <c r="AN11" i="17"/>
  <c r="AN12" i="17"/>
  <c r="AN13" i="17"/>
  <c r="AN14" i="17"/>
  <c r="AN15" i="17"/>
  <c r="AN16" i="17"/>
  <c r="AN17" i="17"/>
  <c r="AN18" i="17"/>
  <c r="AN19" i="17"/>
  <c r="AN20" i="17"/>
  <c r="AN7" i="17"/>
  <c r="AN21" i="17"/>
  <c r="AN22" i="17"/>
  <c r="H6" i="22" l="1"/>
  <c r="H8" i="22"/>
  <c r="H11" i="22"/>
  <c r="H16" i="22"/>
  <c r="H13" i="22"/>
  <c r="H5" i="22"/>
  <c r="H15" i="22"/>
  <c r="H14" i="22"/>
  <c r="H21" i="22"/>
  <c r="H12" i="22"/>
  <c r="H17" i="22"/>
  <c r="H19" i="22"/>
  <c r="H20" i="22"/>
  <c r="H7" i="22"/>
  <c r="H9" i="22"/>
  <c r="H18" i="22"/>
  <c r="H10" i="22"/>
  <c r="AN9" i="32" l="1"/>
  <c r="AM9" i="32"/>
  <c r="AN8" i="32"/>
  <c r="AM8" i="32"/>
  <c r="AN7" i="32"/>
  <c r="AM7" i="32"/>
  <c r="AN22" i="32"/>
  <c r="AM22" i="32"/>
  <c r="AN21" i="32"/>
  <c r="AM21" i="32"/>
  <c r="AN20" i="32"/>
  <c r="AM20" i="32"/>
  <c r="AN19" i="32"/>
  <c r="AM19" i="32"/>
  <c r="AN18" i="32"/>
  <c r="AM18" i="32"/>
  <c r="AN17" i="32"/>
  <c r="AM17" i="32"/>
  <c r="AN16" i="32"/>
  <c r="AM16" i="32"/>
  <c r="AN15" i="32"/>
  <c r="AM15" i="32"/>
  <c r="AN14" i="32"/>
  <c r="AM14" i="32"/>
  <c r="AN13" i="32"/>
  <c r="AM13" i="32"/>
  <c r="AN12" i="32"/>
  <c r="AM12" i="32"/>
  <c r="AN10" i="32"/>
  <c r="AM10" i="32"/>
  <c r="AN11" i="32"/>
  <c r="AM11" i="32"/>
  <c r="AM23" i="32"/>
  <c r="AN23" i="32"/>
  <c r="AM20" i="26" l="1"/>
  <c r="AN20" i="26"/>
  <c r="AM21" i="18"/>
  <c r="AN21" i="18"/>
  <c r="AM12" i="30"/>
  <c r="AN12" i="30"/>
  <c r="AM23" i="24"/>
  <c r="AN23" i="24"/>
  <c r="EQ24" i="29"/>
  <c r="ER24" i="29"/>
  <c r="ES24" i="29"/>
  <c r="ET24" i="29"/>
  <c r="EU24" i="29"/>
  <c r="EV24" i="29"/>
  <c r="EW24" i="29"/>
  <c r="EX24" i="29"/>
  <c r="AM20" i="14"/>
  <c r="AN20" i="14"/>
  <c r="CO12" i="28" l="1"/>
  <c r="CP12" i="28"/>
  <c r="CQ12" i="28"/>
  <c r="CR12" i="28"/>
  <c r="CS12" i="28"/>
  <c r="AM11" i="4"/>
  <c r="AN11" i="4"/>
  <c r="CV19" i="21"/>
  <c r="CU12" i="21"/>
  <c r="CT12" i="21"/>
  <c r="CS12" i="21"/>
  <c r="CR12" i="21"/>
  <c r="CU19" i="21"/>
  <c r="CT19" i="21"/>
  <c r="CS19" i="21"/>
  <c r="CR19" i="21"/>
  <c r="CU17" i="21"/>
  <c r="CT17" i="21"/>
  <c r="CS17" i="21"/>
  <c r="CR17" i="21"/>
  <c r="CU10" i="21"/>
  <c r="CT10" i="21"/>
  <c r="CS10" i="21"/>
  <c r="CR10" i="21"/>
  <c r="CU16" i="21"/>
  <c r="CT16" i="21"/>
  <c r="CS16" i="21"/>
  <c r="CR16" i="21"/>
  <c r="CU20" i="21"/>
  <c r="CT20" i="21"/>
  <c r="CS20" i="21"/>
  <c r="CR20" i="21"/>
  <c r="CU18" i="21"/>
  <c r="CT18" i="21"/>
  <c r="CS18" i="21"/>
  <c r="CR18" i="21"/>
  <c r="CU14" i="21"/>
  <c r="CT14" i="21"/>
  <c r="CS14" i="21"/>
  <c r="CR14" i="21"/>
  <c r="CU13" i="21"/>
  <c r="CT13" i="21"/>
  <c r="CS13" i="21"/>
  <c r="CR13" i="21"/>
  <c r="CU7" i="21"/>
  <c r="CT7" i="21"/>
  <c r="CS7" i="21"/>
  <c r="CR7" i="21"/>
  <c r="CU21" i="21"/>
  <c r="CT21" i="21"/>
  <c r="CS21" i="21"/>
  <c r="CR21" i="21"/>
  <c r="CU15" i="21"/>
  <c r="CT15" i="21"/>
  <c r="CS15" i="21"/>
  <c r="CR15" i="21"/>
  <c r="CU23" i="21"/>
  <c r="CT23" i="21"/>
  <c r="CS23" i="21"/>
  <c r="CR23" i="21"/>
  <c r="CU11" i="21"/>
  <c r="CT11" i="21"/>
  <c r="CS11" i="21"/>
  <c r="CR11" i="21"/>
  <c r="CU22" i="21"/>
  <c r="CT22" i="21"/>
  <c r="CS22" i="21"/>
  <c r="CR22" i="21"/>
  <c r="CU9" i="21"/>
  <c r="CU24" i="21" s="1"/>
  <c r="CT9" i="21"/>
  <c r="CT24" i="21" s="1"/>
  <c r="CS9" i="21"/>
  <c r="CS24" i="21" s="1"/>
  <c r="CR9" i="21"/>
  <c r="CR24" i="21" s="1"/>
  <c r="CU8" i="21"/>
  <c r="CT8" i="21"/>
  <c r="CS8" i="21"/>
  <c r="CR8" i="21"/>
  <c r="CV13" i="21" l="1"/>
  <c r="CV20" i="21" l="1"/>
  <c r="AM23" i="26" l="1"/>
  <c r="AN23" i="26"/>
  <c r="AM18" i="30"/>
  <c r="AN18" i="30"/>
  <c r="AM18" i="18"/>
  <c r="AN18" i="18"/>
  <c r="EW17" i="29" l="1"/>
  <c r="EV17" i="29"/>
  <c r="EU17" i="29"/>
  <c r="ET17" i="29"/>
  <c r="ES17" i="29"/>
  <c r="ER17" i="29"/>
  <c r="EQ17" i="29"/>
  <c r="CS13" i="28"/>
  <c r="CR13" i="28"/>
  <c r="CQ13" i="28"/>
  <c r="CP13" i="28"/>
  <c r="CO13" i="28"/>
  <c r="AM20" i="4"/>
  <c r="CV10" i="21"/>
  <c r="AN20" i="4"/>
  <c r="AN17" i="14"/>
  <c r="AM17" i="14"/>
  <c r="EX17" i="29"/>
  <c r="AN20" i="24"/>
  <c r="AM20" i="24"/>
  <c r="AN10" i="30"/>
  <c r="AM10" i="30"/>
  <c r="AN16" i="18"/>
  <c r="AM16" i="18"/>
  <c r="AN11" i="26"/>
  <c r="AM11" i="26"/>
  <c r="AM22" i="24"/>
  <c r="AM17" i="24" l="1"/>
  <c r="AN17" i="24"/>
  <c r="AM21" i="24"/>
  <c r="AN21" i="24"/>
  <c r="AM14" i="24"/>
  <c r="AN14" i="24"/>
  <c r="AM9" i="24"/>
  <c r="AN9" i="24"/>
  <c r="AM15" i="24"/>
  <c r="AN15" i="24"/>
  <c r="AM11" i="24"/>
  <c r="AN11" i="24"/>
  <c r="AM12" i="24"/>
  <c r="AN12" i="24"/>
  <c r="AM19" i="24"/>
  <c r="AN19" i="24"/>
  <c r="AM13" i="24"/>
  <c r="AN13" i="24"/>
  <c r="AM10" i="24"/>
  <c r="AN10" i="24"/>
  <c r="AN22" i="24"/>
  <c r="AM16" i="24"/>
  <c r="AN16" i="24"/>
  <c r="EX14" i="29"/>
  <c r="EW14" i="29"/>
  <c r="EV14" i="29"/>
  <c r="EU14" i="29"/>
  <c r="ET14" i="29"/>
  <c r="ES14" i="29"/>
  <c r="ER14" i="29"/>
  <c r="EQ14" i="29"/>
  <c r="ET12" i="29"/>
  <c r="AM6" i="14"/>
  <c r="AN6" i="14"/>
  <c r="AM7" i="14"/>
  <c r="AN7" i="14"/>
  <c r="AM16" i="14"/>
  <c r="AN16" i="14"/>
  <c r="AM19" i="14"/>
  <c r="AN19" i="14"/>
  <c r="AM22" i="14"/>
  <c r="AN22" i="14"/>
  <c r="AM8" i="14"/>
  <c r="AN8" i="14"/>
  <c r="AM14" i="14"/>
  <c r="AN14" i="14"/>
  <c r="AM12" i="14"/>
  <c r="AN12" i="14"/>
  <c r="AM18" i="14"/>
  <c r="AN18" i="14"/>
  <c r="AM9" i="14"/>
  <c r="AN9" i="14"/>
  <c r="AM21" i="14"/>
  <c r="AN21" i="14"/>
  <c r="AM15" i="14"/>
  <c r="AN15" i="14"/>
  <c r="AM13" i="14"/>
  <c r="AN13" i="14"/>
  <c r="AM11" i="14"/>
  <c r="AN11" i="14"/>
  <c r="AM10" i="14"/>
  <c r="AN10" i="14"/>
  <c r="CO22" i="28" l="1"/>
  <c r="CP22" i="28"/>
  <c r="CQ22" i="28"/>
  <c r="CR22" i="28"/>
  <c r="CS22" i="28"/>
  <c r="AM8" i="26" l="1"/>
  <c r="AN8" i="26"/>
  <c r="AM17" i="18"/>
  <c r="AN17" i="18"/>
  <c r="AM16" i="30"/>
  <c r="AN16" i="30"/>
  <c r="EQ12" i="29"/>
  <c r="ER12" i="29"/>
  <c r="ES12" i="29"/>
  <c r="EV12" i="29"/>
  <c r="EW12" i="29"/>
  <c r="CO21" i="28"/>
  <c r="CP21" i="28"/>
  <c r="CQ21" i="28"/>
  <c r="CR21" i="28"/>
  <c r="CS21" i="28"/>
  <c r="AM21" i="4"/>
  <c r="AN21" i="4"/>
  <c r="EX12" i="29" l="1"/>
  <c r="EU12" i="29"/>
  <c r="AM7" i="24"/>
  <c r="AN7" i="24"/>
  <c r="AM8" i="24"/>
  <c r="AN8" i="24"/>
  <c r="AM18" i="24"/>
  <c r="AN18" i="24"/>
  <c r="AM7" i="26" l="1"/>
  <c r="AM9" i="26"/>
  <c r="AM17" i="26"/>
  <c r="AM19" i="26"/>
  <c r="AM18" i="26"/>
  <c r="AM10" i="26"/>
  <c r="AM16" i="26"/>
  <c r="AM21" i="26"/>
  <c r="AM13" i="26"/>
  <c r="AM22" i="26"/>
  <c r="AM14" i="26"/>
  <c r="AM12" i="26"/>
  <c r="AM15" i="26"/>
  <c r="C24" i="30" l="1"/>
  <c r="D24" i="30"/>
  <c r="E24" i="30"/>
  <c r="F24" i="30"/>
  <c r="G24" i="30"/>
  <c r="H24" i="30"/>
  <c r="I24" i="30"/>
  <c r="J24" i="30"/>
  <c r="K24" i="30"/>
  <c r="L24" i="30"/>
  <c r="M24" i="30"/>
  <c r="N24" i="30"/>
  <c r="O24" i="30"/>
  <c r="P24" i="30"/>
  <c r="Q24" i="30"/>
  <c r="R24" i="30"/>
  <c r="S24" i="30"/>
  <c r="T24" i="30"/>
  <c r="U24" i="30"/>
  <c r="V24" i="30"/>
  <c r="W24" i="30"/>
  <c r="X24" i="30"/>
  <c r="Y24" i="30"/>
  <c r="Z24" i="30"/>
  <c r="AA24" i="30"/>
  <c r="AB24" i="30"/>
  <c r="AC24" i="30"/>
  <c r="AD24" i="30"/>
  <c r="AE24" i="30"/>
  <c r="AF24" i="30"/>
  <c r="AG24" i="30"/>
  <c r="AH24" i="30"/>
  <c r="AI24" i="30"/>
  <c r="AJ24" i="30"/>
  <c r="AK24" i="30"/>
  <c r="AL24" i="30"/>
  <c r="AM8" i="30"/>
  <c r="AN8" i="30"/>
  <c r="AM23" i="30"/>
  <c r="AN23" i="30"/>
  <c r="AM11" i="30"/>
  <c r="AN11" i="30"/>
  <c r="AM15" i="30"/>
  <c r="AN15" i="30"/>
  <c r="AM19" i="30"/>
  <c r="AN19" i="30"/>
  <c r="AM17" i="30"/>
  <c r="AN17" i="30"/>
  <c r="AM20" i="30"/>
  <c r="AN20" i="30"/>
  <c r="AM7" i="30"/>
  <c r="AN7" i="30"/>
  <c r="AM22" i="30"/>
  <c r="AN22" i="30"/>
  <c r="AM21" i="30"/>
  <c r="AN21" i="30"/>
  <c r="AM14" i="30"/>
  <c r="AN14" i="30"/>
  <c r="AM9" i="30"/>
  <c r="AN9" i="30"/>
  <c r="EU13" i="29"/>
  <c r="EV13" i="29"/>
  <c r="EW13" i="29"/>
  <c r="EU18" i="29"/>
  <c r="EV18" i="29"/>
  <c r="EW18" i="29"/>
  <c r="EU20" i="29"/>
  <c r="EV20" i="29"/>
  <c r="EW20" i="29"/>
  <c r="EU15" i="29"/>
  <c r="EV15" i="29"/>
  <c r="EW15" i="29"/>
  <c r="EU16" i="29"/>
  <c r="EV16" i="29"/>
  <c r="EW16" i="29"/>
  <c r="EU10" i="29"/>
  <c r="EV10" i="29"/>
  <c r="EW10" i="29"/>
  <c r="EU11" i="29"/>
  <c r="EV11" i="29"/>
  <c r="EW11" i="29"/>
  <c r="EU8" i="29"/>
  <c r="EV8" i="29"/>
  <c r="EW8" i="29"/>
  <c r="EU19" i="29"/>
  <c r="EV19" i="29"/>
  <c r="EW19" i="29"/>
  <c r="EU22" i="29"/>
  <c r="EV22" i="29"/>
  <c r="EW22" i="29"/>
  <c r="EU21" i="29"/>
  <c r="EV21" i="29"/>
  <c r="EW21" i="29"/>
  <c r="EU9" i="29"/>
  <c r="EV9" i="29"/>
  <c r="EW9" i="29"/>
  <c r="EU23" i="29"/>
  <c r="EV23" i="29"/>
  <c r="EW23" i="29"/>
  <c r="EQ13" i="29"/>
  <c r="ER13" i="29"/>
  <c r="ES13" i="29"/>
  <c r="EQ18" i="29"/>
  <c r="ER18" i="29"/>
  <c r="ES18" i="29"/>
  <c r="EQ20" i="29"/>
  <c r="ER20" i="29"/>
  <c r="ES20" i="29"/>
  <c r="EQ15" i="29"/>
  <c r="ER15" i="29"/>
  <c r="ES15" i="29"/>
  <c r="EQ16" i="29"/>
  <c r="ER16" i="29"/>
  <c r="ES16" i="29"/>
  <c r="EQ10" i="29"/>
  <c r="ER10" i="29"/>
  <c r="ES10" i="29"/>
  <c r="EQ11" i="29"/>
  <c r="ER11" i="29"/>
  <c r="ES11" i="29"/>
  <c r="EQ8" i="29"/>
  <c r="ER8" i="29"/>
  <c r="ES8" i="29"/>
  <c r="EQ19" i="29"/>
  <c r="ER19" i="29"/>
  <c r="ES19" i="29"/>
  <c r="EQ22" i="29"/>
  <c r="ER22" i="29"/>
  <c r="ES22" i="29"/>
  <c r="EQ21" i="29"/>
  <c r="ER21" i="29"/>
  <c r="ES21" i="29"/>
  <c r="EQ9" i="29"/>
  <c r="ER9" i="29"/>
  <c r="ES9" i="29"/>
  <c r="EQ23" i="29"/>
  <c r="ER23" i="29"/>
  <c r="ES23" i="29"/>
  <c r="C25" i="29"/>
  <c r="D25" i="29"/>
  <c r="E25" i="29"/>
  <c r="F25" i="29"/>
  <c r="G25" i="29"/>
  <c r="H25" i="29"/>
  <c r="I25" i="29"/>
  <c r="J25" i="29"/>
  <c r="K25" i="29"/>
  <c r="L25" i="29"/>
  <c r="M25" i="29"/>
  <c r="N25" i="29"/>
  <c r="O25" i="29"/>
  <c r="P25" i="29"/>
  <c r="Q25" i="29"/>
  <c r="R25" i="29"/>
  <c r="S25" i="29"/>
  <c r="T25" i="29"/>
  <c r="U25" i="29"/>
  <c r="V25" i="29"/>
  <c r="W25" i="29"/>
  <c r="X25" i="29"/>
  <c r="Y25" i="29"/>
  <c r="Z25" i="29"/>
  <c r="AA25" i="29"/>
  <c r="AB25" i="29"/>
  <c r="AC25" i="29"/>
  <c r="AD25" i="29"/>
  <c r="AE25" i="29"/>
  <c r="AF25" i="29"/>
  <c r="AG25" i="29"/>
  <c r="AH25" i="29"/>
  <c r="AI25" i="29"/>
  <c r="AJ25" i="29"/>
  <c r="AK25" i="29"/>
  <c r="AL25" i="29"/>
  <c r="AM25" i="29"/>
  <c r="AN25" i="29"/>
  <c r="AO25" i="29"/>
  <c r="AP25" i="29"/>
  <c r="AQ25" i="29"/>
  <c r="AR25" i="29"/>
  <c r="AS25" i="29"/>
  <c r="AT25" i="29"/>
  <c r="AU25" i="29"/>
  <c r="AV25" i="29"/>
  <c r="AW25" i="29"/>
  <c r="AX25" i="29"/>
  <c r="AY25" i="29"/>
  <c r="AZ25" i="29"/>
  <c r="BA25" i="29"/>
  <c r="BB25" i="29"/>
  <c r="BC25" i="29"/>
  <c r="BD25" i="29"/>
  <c r="BE25" i="29"/>
  <c r="BF25" i="29"/>
  <c r="BG25" i="29"/>
  <c r="BH25" i="29"/>
  <c r="BI25" i="29"/>
  <c r="BJ25" i="29"/>
  <c r="BK25" i="29"/>
  <c r="BL25" i="29"/>
  <c r="BM25" i="29"/>
  <c r="BN25" i="29"/>
  <c r="BO25" i="29"/>
  <c r="BP25" i="29"/>
  <c r="BQ25" i="29"/>
  <c r="BR25" i="29"/>
  <c r="BS25" i="29"/>
  <c r="BT25" i="29"/>
  <c r="BU25" i="29"/>
  <c r="BV25" i="29"/>
  <c r="BW25" i="29"/>
  <c r="BX25" i="29"/>
  <c r="BY25" i="29"/>
  <c r="BZ25" i="29"/>
  <c r="CA25" i="29"/>
  <c r="CB25" i="29"/>
  <c r="CC25" i="29"/>
  <c r="CD25" i="29"/>
  <c r="CE25" i="29"/>
  <c r="CF25" i="29"/>
  <c r="CG25" i="29"/>
  <c r="CH25" i="29"/>
  <c r="CI25" i="29"/>
  <c r="CJ25" i="29"/>
  <c r="CK25" i="29"/>
  <c r="CL25" i="29"/>
  <c r="CM25" i="29"/>
  <c r="CN25" i="29"/>
  <c r="CO25" i="29"/>
  <c r="CP25" i="29"/>
  <c r="CQ25" i="29"/>
  <c r="CR25" i="29"/>
  <c r="CS25" i="29"/>
  <c r="CT25" i="29"/>
  <c r="CU25" i="29"/>
  <c r="CV25" i="29"/>
  <c r="CW25" i="29"/>
  <c r="CX25" i="29"/>
  <c r="CY25" i="29"/>
  <c r="CZ25" i="29"/>
  <c r="DA25" i="29"/>
  <c r="DB25" i="29"/>
  <c r="DC25" i="29"/>
  <c r="DD25" i="29"/>
  <c r="DE25" i="29"/>
  <c r="DF25" i="29"/>
  <c r="DG25" i="29"/>
  <c r="DH25" i="29"/>
  <c r="DI25" i="29"/>
  <c r="DJ25" i="29"/>
  <c r="DK25" i="29"/>
  <c r="DL25" i="29"/>
  <c r="DM25" i="29"/>
  <c r="DN25" i="29"/>
  <c r="DO25" i="29"/>
  <c r="DP25" i="29"/>
  <c r="DQ25" i="29"/>
  <c r="DR25" i="29"/>
  <c r="DS25" i="29"/>
  <c r="DT25" i="29"/>
  <c r="DU25" i="29"/>
  <c r="DV25" i="29"/>
  <c r="DW25" i="29"/>
  <c r="DX25" i="29"/>
  <c r="DY25" i="29"/>
  <c r="DZ25" i="29"/>
  <c r="EA25" i="29"/>
  <c r="EB25" i="29"/>
  <c r="EC25" i="29"/>
  <c r="ED25" i="29"/>
  <c r="EE25" i="29"/>
  <c r="EF25" i="29"/>
  <c r="EG25" i="29"/>
  <c r="EH25" i="29"/>
  <c r="EI25" i="29"/>
  <c r="EJ25" i="29"/>
  <c r="EK25" i="29"/>
  <c r="EL25" i="29"/>
  <c r="EM25" i="29"/>
  <c r="EN25" i="29"/>
  <c r="EO25" i="29"/>
  <c r="EP25" i="29"/>
  <c r="EQ25" i="29" l="1"/>
  <c r="EU25" i="29"/>
  <c r="EV25" i="29"/>
  <c r="ER25" i="29"/>
  <c r="EW25" i="29"/>
  <c r="ES25" i="29"/>
  <c r="CO7" i="28" l="1"/>
  <c r="CP7" i="28"/>
  <c r="CQ7" i="28"/>
  <c r="CR7" i="28"/>
  <c r="CS7" i="28"/>
  <c r="CO20" i="28"/>
  <c r="CP20" i="28"/>
  <c r="CQ20" i="28"/>
  <c r="CR20" i="28"/>
  <c r="CS20" i="28"/>
  <c r="CO14" i="28"/>
  <c r="CP14" i="28"/>
  <c r="CQ14" i="28"/>
  <c r="CR14" i="28"/>
  <c r="CS14" i="28"/>
  <c r="CO8" i="28"/>
  <c r="CP8" i="28"/>
  <c r="CQ8" i="28"/>
  <c r="CR8" i="28"/>
  <c r="CS8" i="28"/>
  <c r="CO18" i="28"/>
  <c r="CP18" i="28"/>
  <c r="CQ18" i="28"/>
  <c r="CR18" i="28"/>
  <c r="CS18" i="28"/>
  <c r="CO17" i="28"/>
  <c r="CP17" i="28"/>
  <c r="CQ17" i="28"/>
  <c r="CR17" i="28"/>
  <c r="CS17" i="28"/>
  <c r="CO15" i="28"/>
  <c r="CP15" i="28"/>
  <c r="CQ15" i="28"/>
  <c r="CR15" i="28"/>
  <c r="CS15" i="28"/>
  <c r="CO16" i="28"/>
  <c r="CP16" i="28"/>
  <c r="CQ16" i="28"/>
  <c r="CR16" i="28"/>
  <c r="CS16" i="28"/>
  <c r="CO9" i="28"/>
  <c r="CP9" i="28"/>
  <c r="CQ9" i="28"/>
  <c r="CR9" i="28"/>
  <c r="CS9" i="28"/>
  <c r="CO19" i="28"/>
  <c r="CP19" i="28"/>
  <c r="CQ19" i="28"/>
  <c r="CR19" i="28"/>
  <c r="CS19" i="28"/>
  <c r="CO11" i="28"/>
  <c r="CP11" i="28"/>
  <c r="CQ11" i="28"/>
  <c r="CR11" i="28"/>
  <c r="CS11" i="28"/>
  <c r="CO23" i="28"/>
  <c r="CP23" i="28"/>
  <c r="CQ23" i="28"/>
  <c r="CR23" i="28"/>
  <c r="CS23" i="28"/>
  <c r="CS10" i="28"/>
  <c r="CR10" i="28"/>
  <c r="CQ10" i="28"/>
  <c r="CP10" i="28"/>
  <c r="CO10" i="28"/>
  <c r="D24" i="28"/>
  <c r="E24" i="28"/>
  <c r="F24" i="28"/>
  <c r="G24" i="28"/>
  <c r="H24" i="28"/>
  <c r="I24" i="28"/>
  <c r="J24" i="28"/>
  <c r="K24" i="28"/>
  <c r="L24" i="28"/>
  <c r="M24" i="28"/>
  <c r="N24" i="28"/>
  <c r="O24" i="28"/>
  <c r="P24" i="28"/>
  <c r="Q24" i="28"/>
  <c r="R24" i="28"/>
  <c r="S24" i="28"/>
  <c r="T24" i="28"/>
  <c r="U24" i="28"/>
  <c r="V24" i="28"/>
  <c r="W24" i="28"/>
  <c r="X24" i="28"/>
  <c r="Y24" i="28"/>
  <c r="Z24" i="28"/>
  <c r="AA24" i="28"/>
  <c r="AB24" i="28"/>
  <c r="AC24" i="28"/>
  <c r="AD24" i="28"/>
  <c r="AE24" i="28"/>
  <c r="AF24" i="28"/>
  <c r="AG24" i="28"/>
  <c r="AH24" i="28"/>
  <c r="AI24" i="28"/>
  <c r="AJ24" i="28"/>
  <c r="AK24" i="28"/>
  <c r="AL24" i="28"/>
  <c r="AM24" i="28"/>
  <c r="AN24" i="28"/>
  <c r="AO24" i="28"/>
  <c r="AP24" i="28"/>
  <c r="AQ24" i="28"/>
  <c r="AR24" i="28"/>
  <c r="AS24" i="28"/>
  <c r="AT24" i="28"/>
  <c r="AU24" i="28"/>
  <c r="AV24" i="28"/>
  <c r="AW24" i="28"/>
  <c r="AX24" i="28"/>
  <c r="AY24" i="28"/>
  <c r="AZ24" i="28"/>
  <c r="BA24" i="28"/>
  <c r="BB24" i="28"/>
  <c r="BC24" i="28"/>
  <c r="BD24" i="28"/>
  <c r="BE24" i="28"/>
  <c r="BF24" i="28"/>
  <c r="BG24" i="28"/>
  <c r="BH24" i="28"/>
  <c r="BI24" i="28"/>
  <c r="BJ24" i="28"/>
  <c r="BK24" i="28"/>
  <c r="BL24" i="28"/>
  <c r="BM24" i="28"/>
  <c r="BN24" i="28"/>
  <c r="BO24" i="28"/>
  <c r="BP24" i="28"/>
  <c r="BQ24" i="28"/>
  <c r="BR24" i="28"/>
  <c r="BS24" i="28"/>
  <c r="BT24" i="28"/>
  <c r="BU24" i="28"/>
  <c r="BV24" i="28"/>
  <c r="BW24" i="28"/>
  <c r="BX24" i="28"/>
  <c r="BY24" i="28"/>
  <c r="BZ24" i="28"/>
  <c r="CA24" i="28"/>
  <c r="CB24" i="28"/>
  <c r="CC24" i="28"/>
  <c r="CD24" i="28"/>
  <c r="CE24" i="28"/>
  <c r="CF24" i="28"/>
  <c r="CG24" i="28"/>
  <c r="CH24" i="28"/>
  <c r="CI24" i="28"/>
  <c r="CJ24" i="28"/>
  <c r="CK24" i="28"/>
  <c r="CL24" i="28"/>
  <c r="CM24" i="28"/>
  <c r="CN24" i="28"/>
  <c r="CV14" i="21"/>
  <c r="CV21" i="21"/>
  <c r="CV23" i="21"/>
  <c r="CV15" i="21"/>
  <c r="CV16" i="21"/>
  <c r="CV17" i="21"/>
  <c r="CV22" i="21"/>
  <c r="CV12" i="21"/>
  <c r="CV11" i="21"/>
  <c r="CV8" i="21"/>
  <c r="CV9" i="21"/>
  <c r="CV24" i="21" s="1"/>
  <c r="CV7" i="21"/>
  <c r="CV18" i="21"/>
  <c r="CP24" i="28" l="1"/>
  <c r="CR24" i="28"/>
  <c r="CQ24" i="28"/>
  <c r="CO24" i="28"/>
  <c r="CS24" i="28"/>
  <c r="AM13" i="30" l="1"/>
  <c r="AM24" i="30" s="1"/>
  <c r="AN13" i="30"/>
  <c r="AN24" i="30" s="1"/>
  <c r="AL24" i="32"/>
  <c r="AK24" i="32"/>
  <c r="AJ24" i="32"/>
  <c r="AI24" i="32"/>
  <c r="AH24" i="32"/>
  <c r="AG24" i="32"/>
  <c r="AF24" i="32"/>
  <c r="AE24" i="32"/>
  <c r="AD24" i="32"/>
  <c r="AC24" i="32"/>
  <c r="AB24" i="32"/>
  <c r="AA24" i="32"/>
  <c r="Z24" i="32"/>
  <c r="Y24" i="32"/>
  <c r="X24" i="32"/>
  <c r="W24" i="32"/>
  <c r="V24" i="32"/>
  <c r="U24" i="32"/>
  <c r="T24" i="32"/>
  <c r="S24" i="32"/>
  <c r="R24" i="32"/>
  <c r="Q24" i="32"/>
  <c r="P24" i="32"/>
  <c r="O24" i="32"/>
  <c r="N24" i="32"/>
  <c r="M24" i="32"/>
  <c r="L24" i="32"/>
  <c r="K24" i="32"/>
  <c r="J24" i="32"/>
  <c r="I24" i="32"/>
  <c r="H24" i="32"/>
  <c r="G24" i="32"/>
  <c r="F24" i="32"/>
  <c r="E24" i="32"/>
  <c r="D24" i="32"/>
  <c r="C24" i="32"/>
  <c r="EX9" i="29"/>
  <c r="ET9" i="29"/>
  <c r="EX21" i="29"/>
  <c r="ET21" i="29"/>
  <c r="EX22" i="29"/>
  <c r="ET22" i="29"/>
  <c r="EX19" i="29"/>
  <c r="ET19" i="29"/>
  <c r="ET8" i="29"/>
  <c r="EX8" i="29"/>
  <c r="EX11" i="29"/>
  <c r="ET11" i="29"/>
  <c r="EX10" i="29"/>
  <c r="ET10" i="29"/>
  <c r="ET16" i="29"/>
  <c r="EX16" i="29"/>
  <c r="EX15" i="29"/>
  <c r="ET15" i="29"/>
  <c r="EX20" i="29"/>
  <c r="ET20" i="29"/>
  <c r="EX18" i="29"/>
  <c r="ET18" i="29"/>
  <c r="ET13" i="29"/>
  <c r="EX13" i="29"/>
  <c r="EX23" i="29"/>
  <c r="ET23" i="29"/>
  <c r="C24" i="28"/>
  <c r="AN7" i="26"/>
  <c r="AN12" i="26"/>
  <c r="AN15" i="26"/>
  <c r="AN9" i="26"/>
  <c r="AN17" i="26"/>
  <c r="AN19" i="26"/>
  <c r="AN18" i="26"/>
  <c r="AN10" i="26"/>
  <c r="AN16" i="26"/>
  <c r="AN21" i="26"/>
  <c r="AN13" i="26"/>
  <c r="AN22" i="26"/>
  <c r="AN14" i="26"/>
  <c r="C24" i="26"/>
  <c r="D24" i="26"/>
  <c r="E24" i="26"/>
  <c r="F24" i="26"/>
  <c r="G24" i="26"/>
  <c r="H24" i="26"/>
  <c r="I24" i="26"/>
  <c r="J24" i="26"/>
  <c r="K24" i="26"/>
  <c r="L24" i="26"/>
  <c r="M24" i="26"/>
  <c r="N24" i="26"/>
  <c r="O24" i="26"/>
  <c r="P24" i="26"/>
  <c r="Q24" i="26"/>
  <c r="R24" i="26"/>
  <c r="S24" i="26"/>
  <c r="T24" i="26"/>
  <c r="U24" i="26"/>
  <c r="V24" i="26"/>
  <c r="W24" i="26"/>
  <c r="X24" i="26"/>
  <c r="Y24" i="26"/>
  <c r="Z24" i="26"/>
  <c r="AA24" i="26"/>
  <c r="AB24" i="26"/>
  <c r="AC24" i="26"/>
  <c r="AD24" i="26"/>
  <c r="AE24" i="26"/>
  <c r="AF24" i="26"/>
  <c r="AG24" i="26"/>
  <c r="AH24" i="26"/>
  <c r="AI24" i="26"/>
  <c r="AJ24" i="26"/>
  <c r="AK24" i="26"/>
  <c r="AL24" i="26"/>
  <c r="AL24" i="24"/>
  <c r="AK24" i="24"/>
  <c r="AJ24" i="24"/>
  <c r="AI24" i="24"/>
  <c r="AH24" i="24"/>
  <c r="AG24" i="24"/>
  <c r="AF24" i="24"/>
  <c r="AE24" i="24"/>
  <c r="AD24" i="24"/>
  <c r="AC24" i="24"/>
  <c r="AB24" i="24"/>
  <c r="AA24" i="24"/>
  <c r="Z24" i="24"/>
  <c r="Y24" i="24"/>
  <c r="X24" i="24"/>
  <c r="W24" i="24"/>
  <c r="V24" i="24"/>
  <c r="U24" i="24"/>
  <c r="T24" i="24"/>
  <c r="S24" i="24"/>
  <c r="R24" i="24"/>
  <c r="Q24" i="24"/>
  <c r="P24" i="24"/>
  <c r="O24" i="24"/>
  <c r="N24" i="24"/>
  <c r="M24" i="24"/>
  <c r="L24" i="24"/>
  <c r="K24" i="24"/>
  <c r="J24" i="24"/>
  <c r="I24" i="24"/>
  <c r="H24" i="24"/>
  <c r="G24" i="24"/>
  <c r="F24" i="24"/>
  <c r="E24" i="24"/>
  <c r="D24" i="24"/>
  <c r="C24" i="24"/>
  <c r="AM15" i="4"/>
  <c r="AN15" i="4"/>
  <c r="AM10" i="4"/>
  <c r="AN10" i="4"/>
  <c r="AM13" i="4"/>
  <c r="AN13" i="4"/>
  <c r="AM12" i="4"/>
  <c r="AN12" i="4"/>
  <c r="AM19" i="4"/>
  <c r="AN19" i="4"/>
  <c r="AM9" i="4"/>
  <c r="AN9" i="4"/>
  <c r="AM16" i="4"/>
  <c r="AN16" i="4"/>
  <c r="AM22" i="4"/>
  <c r="AN22" i="4"/>
  <c r="AM18" i="4"/>
  <c r="AN18" i="4"/>
  <c r="AM6" i="4"/>
  <c r="AN6" i="4"/>
  <c r="AM8" i="4"/>
  <c r="AN8" i="4"/>
  <c r="AM17" i="4"/>
  <c r="AN17" i="4"/>
  <c r="AM7" i="4"/>
  <c r="AN7" i="4"/>
  <c r="AN22" i="18"/>
  <c r="AM22" i="18"/>
  <c r="AL23" i="18"/>
  <c r="AK23" i="18"/>
  <c r="AJ23" i="18"/>
  <c r="AI23" i="18"/>
  <c r="AH23" i="18"/>
  <c r="AG23" i="18"/>
  <c r="AF23" i="18"/>
  <c r="AE23" i="18"/>
  <c r="AD23" i="18"/>
  <c r="AC23" i="18"/>
  <c r="AB23" i="18"/>
  <c r="AA23" i="18"/>
  <c r="Z23" i="18"/>
  <c r="Y23" i="18"/>
  <c r="X23" i="18"/>
  <c r="W23" i="18"/>
  <c r="V23" i="18"/>
  <c r="U23" i="18"/>
  <c r="T23" i="18"/>
  <c r="S23" i="18"/>
  <c r="R23" i="18"/>
  <c r="Q23" i="18"/>
  <c r="P23" i="18"/>
  <c r="O23" i="18"/>
  <c r="N23" i="18"/>
  <c r="M23" i="18"/>
  <c r="L23" i="18"/>
  <c r="K23" i="18"/>
  <c r="J23" i="18"/>
  <c r="I23" i="18"/>
  <c r="H23" i="18"/>
  <c r="G23" i="18"/>
  <c r="F23" i="18"/>
  <c r="E23" i="18"/>
  <c r="D23" i="18"/>
  <c r="C23" i="18"/>
  <c r="AL23" i="17"/>
  <c r="AK23" i="17"/>
  <c r="C24" i="20" s="1"/>
  <c r="AJ23" i="17"/>
  <c r="AI23" i="17"/>
  <c r="C23" i="20" s="1"/>
  <c r="AH23" i="17"/>
  <c r="AG23" i="17"/>
  <c r="C22" i="20" s="1"/>
  <c r="AF23" i="17"/>
  <c r="AE23" i="17"/>
  <c r="C21" i="20" s="1"/>
  <c r="AD23" i="17"/>
  <c r="AC23" i="17"/>
  <c r="C20" i="20" s="1"/>
  <c r="AB23" i="17"/>
  <c r="AA23" i="17"/>
  <c r="C19" i="20" s="1"/>
  <c r="Z23" i="17"/>
  <c r="Y23" i="17"/>
  <c r="C18" i="20" s="1"/>
  <c r="X23" i="17"/>
  <c r="W23" i="17"/>
  <c r="C17" i="20" s="1"/>
  <c r="V23" i="17"/>
  <c r="U23" i="17"/>
  <c r="C16" i="20" s="1"/>
  <c r="T23" i="17"/>
  <c r="S23" i="17"/>
  <c r="C15" i="20" s="1"/>
  <c r="R23" i="17"/>
  <c r="Q23" i="17"/>
  <c r="C14" i="20" s="1"/>
  <c r="P23" i="17"/>
  <c r="O23" i="17"/>
  <c r="C13" i="20" s="1"/>
  <c r="N23" i="17"/>
  <c r="M23" i="17"/>
  <c r="C12" i="20" s="1"/>
  <c r="L23" i="17"/>
  <c r="K23" i="17"/>
  <c r="C11" i="20" s="1"/>
  <c r="J23" i="17"/>
  <c r="I23" i="17"/>
  <c r="C10" i="20" s="1"/>
  <c r="H23" i="17"/>
  <c r="G23" i="17"/>
  <c r="C9" i="20" s="1"/>
  <c r="F23" i="17"/>
  <c r="E23" i="17"/>
  <c r="C8" i="20" s="1"/>
  <c r="D23" i="17"/>
  <c r="C23" i="17"/>
  <c r="C7" i="20" s="1"/>
  <c r="AL23" i="14"/>
  <c r="AK23" i="14"/>
  <c r="AJ23" i="14"/>
  <c r="AI23" i="14"/>
  <c r="AH23" i="14"/>
  <c r="AG23" i="14"/>
  <c r="AF23" i="14"/>
  <c r="AE23" i="14"/>
  <c r="AD23" i="14"/>
  <c r="AC23" i="14"/>
  <c r="AB23" i="14"/>
  <c r="AA23" i="14"/>
  <c r="Z23" i="14"/>
  <c r="Y23" i="14"/>
  <c r="X23" i="14"/>
  <c r="W23" i="14"/>
  <c r="V23" i="14"/>
  <c r="U23" i="14"/>
  <c r="T23" i="14"/>
  <c r="S23" i="14"/>
  <c r="R23" i="14"/>
  <c r="Q23" i="14"/>
  <c r="P23" i="14"/>
  <c r="O23" i="14"/>
  <c r="N23" i="14"/>
  <c r="M23" i="14"/>
  <c r="L23" i="14"/>
  <c r="K23" i="14"/>
  <c r="J23" i="14"/>
  <c r="I23" i="14"/>
  <c r="H23" i="14"/>
  <c r="G23" i="14"/>
  <c r="F23" i="14"/>
  <c r="E23" i="14"/>
  <c r="D23" i="14"/>
  <c r="C23" i="14"/>
  <c r="AL23" i="4"/>
  <c r="AK23" i="4"/>
  <c r="C24" i="8" s="1"/>
  <c r="AJ23" i="4"/>
  <c r="AI23" i="4"/>
  <c r="C23" i="8" s="1"/>
  <c r="AH23" i="4"/>
  <c r="AG23" i="4"/>
  <c r="C22" i="8" s="1"/>
  <c r="AF23" i="4"/>
  <c r="AE23" i="4"/>
  <c r="C21" i="8" s="1"/>
  <c r="AD23" i="4"/>
  <c r="AC23" i="4"/>
  <c r="C20" i="8" s="1"/>
  <c r="AB23" i="4"/>
  <c r="AA23" i="4"/>
  <c r="C19" i="8" s="1"/>
  <c r="Z23" i="4"/>
  <c r="Y23" i="4"/>
  <c r="C18" i="8" s="1"/>
  <c r="X23" i="4"/>
  <c r="W23" i="4"/>
  <c r="C17" i="8" s="1"/>
  <c r="V23" i="4"/>
  <c r="U23" i="4"/>
  <c r="C16" i="8" s="1"/>
  <c r="T23" i="4"/>
  <c r="S23" i="4"/>
  <c r="C15" i="8" s="1"/>
  <c r="R23" i="4"/>
  <c r="Q23" i="4"/>
  <c r="C14" i="8" s="1"/>
  <c r="P23" i="4"/>
  <c r="O23" i="4"/>
  <c r="C13" i="8" s="1"/>
  <c r="N23" i="4"/>
  <c r="M23" i="4"/>
  <c r="C12" i="8" s="1"/>
  <c r="L23" i="4"/>
  <c r="K23" i="4"/>
  <c r="C11" i="8" s="1"/>
  <c r="J23" i="4"/>
  <c r="I23" i="4"/>
  <c r="C10" i="8" s="1"/>
  <c r="H23" i="4"/>
  <c r="G23" i="4"/>
  <c r="C9" i="8" s="1"/>
  <c r="F23" i="4"/>
  <c r="E23" i="4"/>
  <c r="C8" i="8" s="1"/>
  <c r="D23" i="4"/>
  <c r="C23" i="4"/>
  <c r="C7" i="8" s="1"/>
  <c r="AN14" i="18"/>
  <c r="AM14" i="18"/>
  <c r="AN20" i="18"/>
  <c r="AM20" i="18"/>
  <c r="AN8" i="18"/>
  <c r="AM8" i="18"/>
  <c r="AN6" i="18"/>
  <c r="AM6" i="18"/>
  <c r="AN12" i="18"/>
  <c r="AM12" i="18"/>
  <c r="AN7" i="18"/>
  <c r="AM7" i="18"/>
  <c r="AN19" i="18"/>
  <c r="AM19" i="18"/>
  <c r="AN9" i="18"/>
  <c r="AM9" i="18"/>
  <c r="AN13" i="18"/>
  <c r="AM13" i="18"/>
  <c r="AN10" i="18"/>
  <c r="AM10" i="18"/>
  <c r="AN11" i="18"/>
  <c r="AM11" i="18"/>
  <c r="AN15" i="18"/>
  <c r="AM15" i="18"/>
  <c r="AN14" i="4"/>
  <c r="AM14" i="4"/>
  <c r="AN24" i="32" l="1"/>
  <c r="AM24" i="32"/>
  <c r="C25" i="8"/>
  <c r="D18" i="8" s="1"/>
  <c r="AN24" i="24"/>
  <c r="AM24" i="26"/>
  <c r="AM24" i="24"/>
  <c r="ET25" i="29"/>
  <c r="EX25" i="29"/>
  <c r="AN24" i="26"/>
  <c r="AM23" i="18"/>
  <c r="AN23" i="18"/>
  <c r="AM23" i="17"/>
  <c r="AN23" i="17"/>
  <c r="C25" i="20"/>
  <c r="D18" i="20" s="1"/>
  <c r="AM23" i="14"/>
  <c r="AN23" i="14"/>
  <c r="AM23" i="4"/>
  <c r="AN23" i="4"/>
  <c r="D15" i="20" l="1"/>
  <c r="D22" i="20"/>
  <c r="D12" i="20"/>
  <c r="D19" i="20"/>
  <c r="D13" i="20"/>
  <c r="D14" i="20"/>
  <c r="D10" i="20"/>
  <c r="D8" i="20"/>
  <c r="D21" i="20"/>
  <c r="D20" i="20"/>
  <c r="D9" i="20"/>
  <c r="D23" i="20"/>
  <c r="D7" i="20"/>
  <c r="D17" i="20"/>
  <c r="D11" i="20"/>
  <c r="D16" i="20"/>
  <c r="D24" i="20"/>
  <c r="D8" i="8"/>
  <c r="D7" i="8"/>
  <c r="D15" i="8"/>
  <c r="D24" i="8"/>
  <c r="D22" i="8"/>
  <c r="D13" i="8"/>
  <c r="D10" i="8"/>
  <c r="D14" i="8"/>
  <c r="D12" i="8"/>
  <c r="D16" i="8"/>
  <c r="D23" i="8"/>
  <c r="D20" i="8"/>
  <c r="D21" i="8"/>
  <c r="D19" i="8"/>
  <c r="D17" i="8"/>
  <c r="D11" i="8"/>
  <c r="D9" i="8"/>
  <c r="D25" i="20" l="1"/>
  <c r="D25" i="8"/>
</calcChain>
</file>

<file path=xl/sharedStrings.xml><?xml version="1.0" encoding="utf-8"?>
<sst xmlns="http://schemas.openxmlformats.org/spreadsheetml/2006/main" count="1360" uniqueCount="96">
  <si>
    <t>#</t>
  </si>
  <si>
    <t>Information on Number of Policies  - (Direct Insurance Business)</t>
  </si>
  <si>
    <t>*Some adjustments in data provided below may take place due to possible corrections from Insurers.</t>
  </si>
  <si>
    <t>Company Name</t>
  </si>
  <si>
    <t>Life</t>
  </si>
  <si>
    <t>Travel</t>
  </si>
  <si>
    <t>Personal Accident</t>
  </si>
  <si>
    <t>Medical (Health)</t>
  </si>
  <si>
    <t>Road Transport Means (Casco)</t>
  </si>
  <si>
    <t>Motor Third Party Liability</t>
  </si>
  <si>
    <t>Railway Transport Means</t>
  </si>
  <si>
    <t>Aviation Transport Means (Hull)</t>
  </si>
  <si>
    <t>Aviation Third Party Liability</t>
  </si>
  <si>
    <t>Marine Transport Means (Hull)</t>
  </si>
  <si>
    <t>Marine Third Party Liability</t>
  </si>
  <si>
    <t>Cargo</t>
  </si>
  <si>
    <t>Property</t>
  </si>
  <si>
    <t>Miscellaneous Financial Loss</t>
  </si>
  <si>
    <t>Suretyships</t>
  </si>
  <si>
    <t>Credit</t>
  </si>
  <si>
    <t>Third Party Liability</t>
  </si>
  <si>
    <t>Legal Expenses</t>
  </si>
  <si>
    <t>Total</t>
  </si>
  <si>
    <t>Number of policies issued from the beginning of the year</t>
  </si>
  <si>
    <t>Number of policies in force at the end of the reporting period</t>
  </si>
  <si>
    <t>Private Entities</t>
  </si>
  <si>
    <t>Individuals</t>
  </si>
  <si>
    <t>State Entities</t>
  </si>
  <si>
    <t>JSC Insurance Company Imedi L</t>
  </si>
  <si>
    <t>JSC Insurance Company Aldagi</t>
  </si>
  <si>
    <t>JSC Insurance Company GPI Holding</t>
  </si>
  <si>
    <t>JSC Insurance Company Alpha</t>
  </si>
  <si>
    <t>JSC  PSP Insurance</t>
  </si>
  <si>
    <t>JSC TBC Insurance</t>
  </si>
  <si>
    <t>JSC Insurance Company Euroins Georgia</t>
  </si>
  <si>
    <t>JSC International Insurance Company IRAO</t>
  </si>
  <si>
    <t>JSC Insurance Company Unison</t>
  </si>
  <si>
    <t>JSC Prime Insurance</t>
  </si>
  <si>
    <t>JSC Insurance Group Of Georgia</t>
  </si>
  <si>
    <t>JSC Insurance Company Tao</t>
  </si>
  <si>
    <t>JSC Hualing Insurance</t>
  </si>
  <si>
    <t>JSC International Insurance Company Kamara</t>
  </si>
  <si>
    <t>JSC Insurance Company Cartu</t>
  </si>
  <si>
    <t xml:space="preserve">Number of Transport Means Insured during the reporting period </t>
  </si>
  <si>
    <t>Other Road Transport Means</t>
  </si>
  <si>
    <t>Motor Third Party Liability (Voluntary)</t>
  </si>
  <si>
    <t>Air Transport Means (Hull)</t>
  </si>
  <si>
    <t>Written Premium (Gross) and Reinsurance Premiums  - (Direct Insurance Business)</t>
  </si>
  <si>
    <t>Written Premium (Gross)</t>
  </si>
  <si>
    <t>Reinsurance Premium</t>
  </si>
  <si>
    <t>Note:</t>
  </si>
  <si>
    <t>Financial Written Premium (Gross) and Reinsurance Premiums  - (Direct Insurance Business)</t>
  </si>
  <si>
    <r>
      <rPr>
        <b/>
        <sz val="11"/>
        <rFont val="Calibri"/>
        <family val="2"/>
        <scheme val="minor"/>
      </rPr>
      <t>Financial Premium</t>
    </r>
    <r>
      <rPr>
        <sz val="11"/>
        <rFont val="Calibri"/>
        <family val="2"/>
        <scheme val="minor"/>
      </rPr>
      <t xml:space="preserve"> includes premiums, attributable to contracts (including long-term contracts) incepted during the reporting period regardless whether premium is paid or not to the undertaking. Unlike Statistical written premium, FInancial Premium is adjusted by cancellation of contracts incepted prior to, but terminated during current reporting period. </t>
    </r>
  </si>
  <si>
    <t>Earned Premiums  - (Direct Insurance Business)</t>
  </si>
  <si>
    <t>Earned Premiums (gross)*</t>
  </si>
  <si>
    <t>Earned Premiums (net)**</t>
  </si>
  <si>
    <r>
      <rPr>
        <b/>
        <sz val="11"/>
        <rFont val="Calibri"/>
        <family val="2"/>
        <scheme val="minor"/>
      </rPr>
      <t>Earned premium</t>
    </r>
    <r>
      <rPr>
        <sz val="11"/>
        <rFont val="Calibri"/>
        <family val="2"/>
        <scheme val="minor"/>
      </rPr>
      <t xml:space="preserve"> corresponds to the income received by the Insurers from the direct insurance during the reporting period, despite the fact whether premium is paid or not to the Insurer.</t>
    </r>
  </si>
  <si>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before the deducton of Reinsurers' Share </t>
    </r>
    <r>
      <rPr>
        <b/>
        <sz val="10"/>
        <rFont val="AcadNusx"/>
      </rPr>
      <t/>
    </r>
  </si>
  <si>
    <r>
      <t xml:space="preserve">**term </t>
    </r>
    <r>
      <rPr>
        <b/>
        <sz val="11"/>
        <rFont val="Calibri"/>
        <family val="2"/>
        <scheme val="minor"/>
      </rPr>
      <t>Net</t>
    </r>
    <r>
      <rPr>
        <sz val="11"/>
        <rFont val="Calibri"/>
        <family val="2"/>
        <scheme val="minor"/>
      </rPr>
      <t xml:space="preserve"> means Earned Premiums after the deduction of Reinsurers' Share</t>
    </r>
  </si>
  <si>
    <t>Claims Paid  - (Direct Insurance Business)</t>
  </si>
  <si>
    <t>Claims Paid (gross)*</t>
  </si>
  <si>
    <t>Claims Paid (net)**</t>
  </si>
  <si>
    <r>
      <rPr>
        <b/>
        <sz val="11"/>
        <rFont val="Calibri"/>
        <family val="2"/>
        <scheme val="minor"/>
      </rPr>
      <t>Claims paid</t>
    </r>
    <r>
      <rPr>
        <sz val="11"/>
        <rFont val="Calibri"/>
        <family val="2"/>
        <scheme val="minor"/>
      </rPr>
      <t xml:space="preserve"> represents amount of claims indemnified by the undertaking during the reporting period, regardless if the claim occurred during or before the reporting period.</t>
    </r>
  </si>
  <si>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Claims Paid before the deducton of Reinsurers' Share </t>
    </r>
    <r>
      <rPr>
        <b/>
        <sz val="10"/>
        <rFont val="AcadNusx"/>
      </rPr>
      <t/>
    </r>
  </si>
  <si>
    <r>
      <t xml:space="preserve">**term </t>
    </r>
    <r>
      <rPr>
        <b/>
        <sz val="11"/>
        <rFont val="Calibri"/>
        <family val="2"/>
        <scheme val="minor"/>
      </rPr>
      <t>Net</t>
    </r>
    <r>
      <rPr>
        <sz val="11"/>
        <rFont val="Calibri"/>
        <family val="2"/>
        <scheme val="minor"/>
      </rPr>
      <t xml:space="preserve"> means Claims Paid after the deduction of Reinsurers' Share</t>
    </r>
  </si>
  <si>
    <t>Incurred Claims  - (Direct Insurance Business)</t>
  </si>
  <si>
    <t>Incurred Claims (Gross)</t>
  </si>
  <si>
    <t>Incurred Claims (Net)</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</si>
  <si>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before the deduction of Reinsurers' Share </t>
    </r>
    <r>
      <rPr>
        <b/>
        <sz val="10"/>
        <rFont val="AcadNusx"/>
      </rPr>
      <t/>
    </r>
  </si>
  <si>
    <r>
      <t xml:space="preserve">**term </t>
    </r>
    <r>
      <rPr>
        <b/>
        <sz val="11"/>
        <rFont val="Calibri"/>
        <family val="2"/>
        <scheme val="minor"/>
      </rPr>
      <t>Net</t>
    </r>
    <r>
      <rPr>
        <sz val="11"/>
        <rFont val="Calibri"/>
        <family val="2"/>
        <scheme val="minor"/>
      </rPr>
      <t xml:space="preserve"> means Incurred claims after the deduction of Reinsurers' Share</t>
    </r>
  </si>
  <si>
    <t>Class of Insurance</t>
  </si>
  <si>
    <t>Written Premium</t>
  </si>
  <si>
    <t>Market Share</t>
  </si>
  <si>
    <t xml:space="preserve"> Written Premium (Gross) and Retrocession Premiums - (Accepted Reinsurance)</t>
  </si>
  <si>
    <t>*Some adjustments in data provided below may take place due to possible corrections from Reinsurers.</t>
  </si>
  <si>
    <t>Retrocession Premium</t>
  </si>
  <si>
    <t>Written Premium (Gross) consisits of premiums, attributable to accepted reinsurance contracts (including long-term contracts) incepted during the reporting period despite the fact whether premium is paid or not to the Reinsurer.</t>
  </si>
  <si>
    <t xml:space="preserve"> Financial Accepted Reinsurance Premium (Gross) and Retrocession Premiums - (Accepted Reinsurance)</t>
  </si>
  <si>
    <t>Accepted Reinsurance Premium (Gross)</t>
  </si>
  <si>
    <r>
      <rPr>
        <b/>
        <sz val="11"/>
        <rFont val="Calibri"/>
        <family val="2"/>
        <scheme val="minor"/>
      </rPr>
      <t>Financial Premium</t>
    </r>
    <r>
      <rPr>
        <sz val="11"/>
        <rFont val="Calibri"/>
        <family val="2"/>
        <scheme val="minor"/>
      </rPr>
      <t xml:space="preserve"> consists of premiums, attributable to contracts (including long-term contracts) incepted during the reporting period regardless whether premium is paid or not to the reinsurer. Unlike Statistical written premium, FInancial Premium is adjusted by cancellation of contracts incepted prior to, but terminated during current reporting period. </t>
    </r>
  </si>
  <si>
    <t>Earned Premiums  -  (Accepted Reinsurance)</t>
  </si>
  <si>
    <t>Earned premium corresponds to the income received by the reinsurers from the accepted reinsurance during the reporting period, despite the fact whether premium is paid or not to the reinsurer.</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</si>
  <si>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before the deducton of Reinsurers' Share </t>
    </r>
    <r>
      <rPr>
        <b/>
        <sz val="10"/>
        <rFont val="AcadNusx"/>
      </rPr>
      <t/>
    </r>
  </si>
  <si>
    <t>Claims Paid   - (Accepted Reinsurance)</t>
  </si>
  <si>
    <t>Claims paid represents amount of claims indemnified by the undertaking during the reporting period, regardless if the claim occurred during or before the reporting period.</t>
  </si>
  <si>
    <t xml:space="preserve">*term Gross means Claims Paid before the deducton of Reinsurers' Share </t>
  </si>
  <si>
    <t>**term Net means Claims Paid after the deduction of Reinsurers' Share</t>
  </si>
  <si>
    <t>Incurred Claims  -  (Accepted Reinsurance)</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</si>
  <si>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before the deducton of Reinsurers' Share </t>
    </r>
    <r>
      <rPr>
        <b/>
        <sz val="10"/>
        <rFont val="AcadNusx"/>
      </rPr>
      <t/>
    </r>
  </si>
  <si>
    <t>JSC ARDI Insurance</t>
  </si>
  <si>
    <t>Reporting period: 1 January 2019 - 30 September 2019</t>
  </si>
  <si>
    <t>Written Premium (Gross) includes insurance premium, which belongs to direct insurance contracts (including long-term contracts) validated during the reporting period (01.01.19-30.09.2019)despite the fact whether premium is paid or not to the Insurer.</t>
  </si>
  <si>
    <t xml:space="preserve">Structure of Insurance Market by Classes of Insurance by 30.09.2019  - (Direct Insurance Business)        </t>
  </si>
  <si>
    <r>
      <rPr>
        <b/>
        <sz val="11"/>
        <rFont val="Calibri"/>
        <family val="2"/>
        <scheme val="minor"/>
      </rPr>
      <t xml:space="preserve">Incurred claims </t>
    </r>
    <r>
      <rPr>
        <sz val="11"/>
        <rFont val="Calibri"/>
        <family val="2"/>
        <scheme val="minor"/>
      </rPr>
      <t xml:space="preserve">represent incurred claims during the reporting period (01.01.19-30.09.19) </t>
    </r>
  </si>
  <si>
    <t>Structure of Insurance Market by Classes of Insurance as at 30.09.2019  - (Accepted Reinsurance)</t>
  </si>
  <si>
    <t>JSC Risk Management and Insurance Company Global Benefits Georgia</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</si>
</sst>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_-* #,##0.00_-;\-* #,##0.00_-;_-* &quot;-&quot;??_-;_-@_-"/>
    <numFmt numFmtId="165" formatCode="_(* #,##0_);_(* \(#,##0\);_(* &quot;-&quot;??_);_(@_)"/>
  </numFmts>
  <fonts count="22" x14ac:knownFonts="1">
    <font>
      <sz val="10"/>
      <name val="Arial"/>
    </font>
    <font>
      <sz val="10"/>
      <name val="Arial"/>
      <family val="2"/>
    </font>
    <font>
      <sz val="10"/>
      <name val="Arial"/>
      <family val="2"/>
    </font>
    <font>
      <sz val="8"/>
      <name val="Arial"/>
      <family val="2"/>
    </font>
    <font>
      <b/>
      <sz val="10"/>
      <name val="AcadMtavr"/>
    </font>
    <font>
      <sz val="10"/>
      <name val="AcadNusx"/>
    </font>
    <font>
      <b/>
      <sz val="10"/>
      <name val="AcadNusx"/>
    </font>
    <font>
      <sz val="8"/>
      <name val="Arial"/>
      <family val="2"/>
    </font>
    <font>
      <b/>
      <sz val="10"/>
      <color indexed="18"/>
      <name val="Sylfaen"/>
      <family val="1"/>
    </font>
    <font>
      <sz val="10"/>
      <name val="Sylfaen"/>
      <family val="1"/>
    </font>
    <font>
      <b/>
      <sz val="10"/>
      <name val="Sylfaen"/>
      <family val="1"/>
    </font>
    <font>
      <b/>
      <sz val="10"/>
      <name val="Arial"/>
      <family val="2"/>
    </font>
    <font>
      <sz val="10"/>
      <name val="Arial"/>
      <family val="2"/>
      <charset val="204"/>
    </font>
    <font>
      <sz val="10"/>
      <color rgb="FFFF0000"/>
      <name val="Arial"/>
      <family val="2"/>
    </font>
    <font>
      <b/>
      <sz val="10"/>
      <color indexed="18"/>
      <name val="Calibri"/>
      <family val="2"/>
      <scheme val="minor"/>
    </font>
    <font>
      <sz val="10"/>
      <color indexed="18"/>
      <name val="Calibri"/>
      <family val="2"/>
      <scheme val="minor"/>
    </font>
    <font>
      <sz val="10"/>
      <name val="Calibri"/>
      <family val="2"/>
      <scheme val="minor"/>
    </font>
    <font>
      <sz val="10"/>
      <color indexed="30"/>
      <name val="Calibri"/>
      <family val="2"/>
      <scheme val="minor"/>
    </font>
    <font>
      <b/>
      <sz val="10"/>
      <name val="Calibri"/>
      <family val="2"/>
      <scheme val="minor"/>
    </font>
    <font>
      <sz val="11"/>
      <color rgb="FFFF0000"/>
      <name val="Calibri"/>
      <family val="2"/>
      <scheme val="minor"/>
    </font>
    <font>
      <b/>
      <sz val="11"/>
      <name val="Calibri"/>
      <family val="2"/>
      <scheme val="minor"/>
    </font>
    <font>
      <sz val="11"/>
      <name val="Calibri"/>
      <family val="2"/>
      <scheme val="minor"/>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9">
    <xf numFmtId="0" fontId="0" fillId="0" borderId="0"/>
    <xf numFmtId="43" fontId="1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cellStyleXfs>
  <cellXfs count="120">
    <xf numFmtId="0" fontId="0" fillId="0" borderId="0" xfId="0"/>
    <xf numFmtId="3" fontId="0" fillId="0" borderId="0" xfId="0" applyNumberFormat="1"/>
    <xf numFmtId="2" fontId="4" fillId="0" borderId="0" xfId="0" applyNumberFormat="1" applyFont="1" applyAlignment="1">
      <alignment vertical="center" wrapText="1"/>
    </xf>
    <xf numFmtId="0" fontId="0" fillId="2" borderId="2" xfId="0" applyFill="1" applyBorder="1"/>
    <xf numFmtId="0" fontId="1" fillId="0" borderId="0" xfId="0" applyFont="1"/>
    <xf numFmtId="0" fontId="4" fillId="0" borderId="0" xfId="0" applyFont="1" applyAlignment="1" applyProtection="1">
      <alignment horizontal="center" vertical="center" wrapText="1"/>
    </xf>
    <xf numFmtId="0" fontId="8" fillId="0" borderId="3" xfId="0" applyFont="1" applyFill="1" applyBorder="1" applyAlignment="1">
      <alignment horizontal="center" vertical="center" wrapText="1"/>
    </xf>
    <xf numFmtId="0" fontId="9" fillId="0" borderId="2" xfId="0" applyFont="1" applyBorder="1" applyAlignment="1">
      <alignment horizontal="center" vertical="center"/>
    </xf>
    <xf numFmtId="0" fontId="6" fillId="0" borderId="0" xfId="0" applyFont="1" applyAlignment="1">
      <alignment vertical="center"/>
    </xf>
    <xf numFmtId="0" fontId="5" fillId="0" borderId="0" xfId="0" applyFont="1" applyAlignment="1">
      <alignment vertical="center"/>
    </xf>
    <xf numFmtId="0" fontId="0" fillId="0" borderId="0" xfId="0" applyAlignment="1" applyProtection="1">
      <alignment vertical="center"/>
    </xf>
    <xf numFmtId="0" fontId="0" fillId="0" borderId="0" xfId="0" applyAlignment="1" applyProtection="1">
      <alignment vertical="center"/>
      <protection locked="0"/>
    </xf>
    <xf numFmtId="0" fontId="0" fillId="0" borderId="0" xfId="0" applyAlignment="1">
      <alignment vertical="center"/>
    </xf>
    <xf numFmtId="0" fontId="9" fillId="0" borderId="2" xfId="0" applyFont="1" applyBorder="1" applyAlignment="1">
      <alignment vertical="center"/>
    </xf>
    <xf numFmtId="0" fontId="13" fillId="0" borderId="0" xfId="0" applyFont="1" applyAlignment="1">
      <alignment vertical="center"/>
    </xf>
    <xf numFmtId="0" fontId="1" fillId="0" borderId="0" xfId="0" applyFont="1" applyAlignment="1">
      <alignment vertical="center"/>
    </xf>
    <xf numFmtId="3" fontId="1" fillId="0" borderId="0" xfId="0" applyNumberFormat="1" applyFont="1" applyAlignment="1">
      <alignment vertical="center"/>
    </xf>
    <xf numFmtId="3" fontId="5" fillId="0" borderId="0" xfId="0" applyNumberFormat="1" applyFont="1" applyAlignment="1">
      <alignment vertical="center"/>
    </xf>
    <xf numFmtId="0" fontId="11" fillId="0" borderId="0" xfId="0" applyFont="1" applyAlignment="1">
      <alignment horizontal="center"/>
    </xf>
    <xf numFmtId="0" fontId="9" fillId="0" borderId="2" xfId="0" applyFont="1" applyBorder="1"/>
    <xf numFmtId="0" fontId="14" fillId="0" borderId="5" xfId="0" applyFont="1" applyBorder="1" applyAlignment="1" applyProtection="1">
      <alignment horizontal="center" vertical="center" wrapText="1"/>
      <protection locked="0"/>
    </xf>
    <xf numFmtId="3" fontId="15" fillId="0" borderId="2" xfId="0" applyNumberFormat="1" applyFont="1" applyFill="1" applyBorder="1" applyAlignment="1">
      <alignment horizontal="left" vertical="center" wrapText="1"/>
    </xf>
    <xf numFmtId="0" fontId="16" fillId="0" borderId="2" xfId="0" applyFont="1" applyBorder="1" applyAlignment="1">
      <alignment vertical="center"/>
    </xf>
    <xf numFmtId="0" fontId="14" fillId="0" borderId="3" xfId="0" applyFont="1" applyFill="1" applyBorder="1" applyAlignment="1">
      <alignment horizontal="center" vertical="center" wrapText="1"/>
    </xf>
    <xf numFmtId="3" fontId="14" fillId="0" borderId="2" xfId="0" applyNumberFormat="1" applyFont="1" applyBorder="1" applyAlignment="1">
      <alignment vertical="center"/>
    </xf>
    <xf numFmtId="10" fontId="17" fillId="0" borderId="2" xfId="7" applyNumberFormat="1" applyFont="1" applyBorder="1" applyAlignment="1">
      <alignment horizontal="center" vertical="center"/>
    </xf>
    <xf numFmtId="3" fontId="18" fillId="2" borderId="2" xfId="2" applyNumberFormat="1" applyFont="1" applyFill="1" applyBorder="1" applyAlignment="1">
      <alignment horizontal="center" vertical="center" wrapText="1"/>
    </xf>
    <xf numFmtId="9" fontId="18" fillId="2" borderId="2" xfId="7" applyFont="1" applyFill="1" applyBorder="1" applyAlignment="1">
      <alignment horizontal="center" vertical="center" wrapText="1"/>
    </xf>
    <xf numFmtId="10" fontId="17" fillId="0" borderId="2" xfId="7" applyNumberFormat="1" applyFont="1" applyBorder="1" applyAlignment="1">
      <alignment horizontal="center"/>
    </xf>
    <xf numFmtId="0" fontId="10" fillId="0" borderId="0" xfId="0" applyFont="1"/>
    <xf numFmtId="3" fontId="15" fillId="0" borderId="3" xfId="0" applyNumberFormat="1" applyFont="1" applyFill="1" applyBorder="1" applyAlignment="1">
      <alignment horizontal="left" vertical="center" wrapText="1"/>
    </xf>
    <xf numFmtId="165" fontId="15" fillId="0" borderId="2" xfId="1" applyNumberFormat="1" applyFont="1" applyFill="1" applyBorder="1" applyAlignment="1">
      <alignment horizontal="left" vertical="center" wrapText="1"/>
    </xf>
    <xf numFmtId="165" fontId="15" fillId="0" borderId="2" xfId="1" applyNumberFormat="1" applyFont="1" applyBorder="1" applyAlignment="1" applyProtection="1">
      <alignment horizontal="center" vertical="center" wrapText="1"/>
      <protection locked="0"/>
    </xf>
    <xf numFmtId="165" fontId="15" fillId="0" borderId="3" xfId="1" applyNumberFormat="1" applyFont="1" applyFill="1" applyBorder="1" applyAlignment="1">
      <alignment horizontal="left" vertical="center" wrapText="1"/>
    </xf>
    <xf numFmtId="165" fontId="14" fillId="0" borderId="2" xfId="1" applyNumberFormat="1" applyFont="1" applyBorder="1" applyAlignment="1" applyProtection="1">
      <alignment vertical="center"/>
      <protection locked="0"/>
    </xf>
    <xf numFmtId="165" fontId="14" fillId="0" borderId="2" xfId="1" applyNumberFormat="1" applyFont="1" applyBorder="1" applyAlignment="1">
      <alignment vertical="center"/>
    </xf>
    <xf numFmtId="165" fontId="17" fillId="0" borderId="2" xfId="1" applyNumberFormat="1" applyFont="1" applyBorder="1" applyAlignment="1">
      <alignment horizontal="center" vertical="center"/>
    </xf>
    <xf numFmtId="165" fontId="15" fillId="0" borderId="2" xfId="1" applyNumberFormat="1" applyFont="1" applyFill="1" applyBorder="1" applyAlignment="1">
      <alignment horizontal="center" vertical="center"/>
    </xf>
    <xf numFmtId="165" fontId="17" fillId="0" borderId="2" xfId="1" applyNumberFormat="1" applyFont="1" applyBorder="1" applyAlignment="1">
      <alignment horizontal="center"/>
    </xf>
    <xf numFmtId="43" fontId="14" fillId="0" borderId="2" xfId="1" applyFont="1" applyBorder="1" applyAlignment="1">
      <alignment vertical="center"/>
    </xf>
    <xf numFmtId="165" fontId="14" fillId="0" borderId="3" xfId="1" applyNumberFormat="1" applyFont="1" applyFill="1" applyBorder="1" applyAlignment="1">
      <alignment horizontal="center" vertical="center" wrapText="1"/>
    </xf>
    <xf numFmtId="0" fontId="16" fillId="0" borderId="0" xfId="0" applyFont="1" applyBorder="1" applyAlignment="1">
      <alignment vertical="center"/>
    </xf>
    <xf numFmtId="0" fontId="14" fillId="0" borderId="0" xfId="0" applyFont="1" applyFill="1" applyBorder="1" applyAlignment="1">
      <alignment horizontal="center" vertical="center" wrapText="1"/>
    </xf>
    <xf numFmtId="3" fontId="14" fillId="0" borderId="0" xfId="0" applyNumberFormat="1" applyFont="1" applyBorder="1" applyAlignment="1">
      <alignment vertical="center"/>
    </xf>
    <xf numFmtId="165" fontId="14" fillId="0" borderId="0" xfId="1" applyNumberFormat="1" applyFont="1" applyBorder="1" applyAlignment="1">
      <alignment vertical="center"/>
    </xf>
    <xf numFmtId="0" fontId="9" fillId="0" borderId="0" xfId="0" applyFont="1" applyBorder="1" applyAlignment="1">
      <alignment vertical="center"/>
    </xf>
    <xf numFmtId="0" fontId="8" fillId="0" borderId="0" xfId="0" applyFont="1" applyFill="1" applyBorder="1" applyAlignment="1">
      <alignment horizontal="center" vertical="center" wrapText="1"/>
    </xf>
    <xf numFmtId="165" fontId="14" fillId="0" borderId="0" xfId="1" applyNumberFormat="1" applyFont="1" applyFill="1" applyBorder="1" applyAlignment="1">
      <alignment horizontal="center" vertical="center" wrapText="1"/>
    </xf>
    <xf numFmtId="0" fontId="9" fillId="0" borderId="0" xfId="0" applyFont="1" applyBorder="1"/>
    <xf numFmtId="43" fontId="14" fillId="0" borderId="0" xfId="1" applyFont="1" applyBorder="1" applyAlignment="1">
      <alignment vertical="center"/>
    </xf>
    <xf numFmtId="165" fontId="5" fillId="0" borderId="0" xfId="0" applyNumberFormat="1" applyFont="1" applyAlignment="1">
      <alignment vertical="center"/>
    </xf>
    <xf numFmtId="165" fontId="1" fillId="0" borderId="0" xfId="0" applyNumberFormat="1" applyFont="1" applyAlignment="1">
      <alignment vertical="center"/>
    </xf>
    <xf numFmtId="43" fontId="13" fillId="0" borderId="0" xfId="0" applyNumberFormat="1" applyFont="1" applyAlignment="1">
      <alignment vertical="center"/>
    </xf>
    <xf numFmtId="3" fontId="13" fillId="0" borderId="0" xfId="0" applyNumberFormat="1" applyFont="1" applyAlignment="1">
      <alignment vertical="center"/>
    </xf>
    <xf numFmtId="165" fontId="0" fillId="0" borderId="0" xfId="0" applyNumberFormat="1" applyAlignment="1" applyProtection="1">
      <alignment vertical="center"/>
    </xf>
    <xf numFmtId="165" fontId="0" fillId="0" borderId="0" xfId="1" applyNumberFormat="1" applyFont="1" applyAlignment="1">
      <alignment vertical="center"/>
    </xf>
    <xf numFmtId="165" fontId="0" fillId="0" borderId="0" xfId="0" applyNumberFormat="1" applyAlignment="1">
      <alignment vertical="center"/>
    </xf>
    <xf numFmtId="165" fontId="13" fillId="0" borderId="0" xfId="1" applyNumberFormat="1" applyFont="1" applyAlignment="1">
      <alignment vertical="center"/>
    </xf>
    <xf numFmtId="165" fontId="13" fillId="0" borderId="0" xfId="0" applyNumberFormat="1" applyFont="1" applyAlignment="1">
      <alignment vertical="center"/>
    </xf>
    <xf numFmtId="0" fontId="20" fillId="0" borderId="0" xfId="0" applyFont="1" applyAlignment="1">
      <alignment horizontal="left"/>
    </xf>
    <xf numFmtId="0" fontId="21" fillId="0" borderId="0" xfId="0" applyFont="1" applyAlignment="1" applyProtection="1">
      <alignment vertical="center" wrapText="1"/>
    </xf>
    <xf numFmtId="0" fontId="21" fillId="0" borderId="0" xfId="0" applyFont="1" applyAlignment="1" applyProtection="1">
      <alignment vertical="center"/>
    </xf>
    <xf numFmtId="0" fontId="20" fillId="0" borderId="0" xfId="0" applyFont="1"/>
    <xf numFmtId="0" fontId="21" fillId="2" borderId="2" xfId="0" applyFont="1" applyFill="1" applyBorder="1" applyAlignment="1">
      <alignment horizontal="center" vertical="center" wrapText="1"/>
    </xf>
    <xf numFmtId="0" fontId="21" fillId="2" borderId="2" xfId="0" applyFont="1" applyFill="1" applyBorder="1" applyAlignment="1">
      <alignment horizontal="center" vertical="center" textRotation="90" wrapText="1"/>
    </xf>
    <xf numFmtId="0" fontId="20" fillId="0" borderId="0" xfId="0" applyFont="1" applyBorder="1" applyAlignment="1">
      <alignment vertical="center"/>
    </xf>
    <xf numFmtId="0" fontId="21" fillId="0" borderId="0" xfId="0" applyFont="1" applyBorder="1" applyAlignment="1" applyProtection="1">
      <alignment vertical="center"/>
    </xf>
    <xf numFmtId="0" fontId="21" fillId="2" borderId="1" xfId="0" applyNumberFormat="1" applyFont="1" applyFill="1" applyBorder="1" applyAlignment="1" applyProtection="1">
      <alignment horizontal="center" vertical="center" wrapText="1"/>
    </xf>
    <xf numFmtId="0" fontId="21" fillId="2" borderId="2" xfId="0" applyNumberFormat="1" applyFont="1" applyFill="1" applyBorder="1" applyAlignment="1">
      <alignment horizontal="center" vertical="center" wrapText="1"/>
    </xf>
    <xf numFmtId="0" fontId="21" fillId="2" borderId="2" xfId="0" applyNumberFormat="1" applyFont="1" applyFill="1" applyBorder="1" applyAlignment="1" applyProtection="1">
      <alignment horizontal="center" vertical="center" wrapText="1"/>
    </xf>
    <xf numFmtId="0" fontId="20" fillId="0" borderId="0" xfId="0" applyFont="1" applyAlignment="1" applyProtection="1">
      <alignment vertical="center"/>
    </xf>
    <xf numFmtId="0" fontId="21" fillId="0" borderId="0" xfId="0" applyFont="1" applyAlignment="1" applyProtection="1">
      <alignment horizontal="center" vertical="center" wrapText="1"/>
    </xf>
    <xf numFmtId="0" fontId="21" fillId="2" borderId="4" xfId="0" applyFont="1" applyFill="1" applyBorder="1" applyAlignment="1" applyProtection="1">
      <alignment horizontal="center" vertical="center" wrapText="1"/>
    </xf>
    <xf numFmtId="0" fontId="21" fillId="0" borderId="0" xfId="0" applyFont="1" applyAlignment="1">
      <alignment vertical="center"/>
    </xf>
    <xf numFmtId="0" fontId="20" fillId="0" borderId="0" xfId="0" applyFont="1" applyAlignment="1">
      <alignment vertical="center"/>
    </xf>
    <xf numFmtId="3" fontId="21" fillId="0" borderId="0" xfId="0" applyNumberFormat="1" applyFont="1" applyAlignment="1">
      <alignment vertical="center"/>
    </xf>
    <xf numFmtId="0" fontId="20" fillId="0" borderId="0" xfId="0" applyFont="1" applyAlignment="1" applyProtection="1">
      <alignment horizontal="center" vertical="center" wrapText="1"/>
    </xf>
    <xf numFmtId="0" fontId="21" fillId="0" borderId="0" xfId="0" applyFont="1" applyBorder="1" applyAlignment="1">
      <alignment vertical="center"/>
    </xf>
    <xf numFmtId="0" fontId="21" fillId="0" borderId="0" xfId="0" applyFont="1" applyBorder="1" applyAlignment="1">
      <alignment vertical="center" wrapText="1"/>
    </xf>
    <xf numFmtId="0" fontId="21" fillId="2" borderId="4" xfId="6" applyFont="1" applyFill="1" applyBorder="1" applyAlignment="1">
      <alignment horizontal="center" vertical="top" wrapText="1"/>
    </xf>
    <xf numFmtId="0" fontId="21" fillId="0" borderId="0" xfId="8" applyFont="1"/>
    <xf numFmtId="0" fontId="20" fillId="0" borderId="0" xfId="0" applyFont="1" applyAlignment="1">
      <alignment horizontal="center" vertical="center"/>
    </xf>
    <xf numFmtId="0" fontId="19" fillId="0" borderId="0" xfId="0" applyFont="1" applyAlignment="1" applyProtection="1">
      <alignment vertical="center"/>
    </xf>
    <xf numFmtId="0" fontId="20" fillId="0" borderId="0" xfId="0" applyFont="1" applyFill="1" applyBorder="1" applyAlignment="1">
      <alignment horizontal="center" vertical="center" wrapText="1"/>
    </xf>
    <xf numFmtId="3" fontId="21" fillId="0" borderId="0" xfId="0" applyNumberFormat="1" applyFont="1" applyFill="1" applyBorder="1" applyAlignment="1">
      <alignment horizontal="center" vertical="center" wrapText="1"/>
    </xf>
    <xf numFmtId="3" fontId="21" fillId="0" borderId="0" xfId="0" applyNumberFormat="1" applyFont="1" applyFill="1" applyBorder="1" applyAlignment="1">
      <alignment horizontal="center" vertical="center"/>
    </xf>
    <xf numFmtId="4" fontId="21" fillId="0" borderId="0" xfId="0" applyNumberFormat="1" applyFont="1" applyFill="1" applyBorder="1" applyAlignment="1">
      <alignment horizontal="center" vertical="center" wrapText="1"/>
    </xf>
    <xf numFmtId="4" fontId="21" fillId="0" borderId="0" xfId="0" applyNumberFormat="1" applyFont="1" applyFill="1" applyBorder="1" applyAlignment="1">
      <alignment horizontal="center" vertical="center"/>
    </xf>
    <xf numFmtId="0" fontId="20" fillId="0" borderId="0" xfId="0" applyFont="1" applyAlignment="1">
      <alignment horizontal="left" vertical="center"/>
    </xf>
    <xf numFmtId="0" fontId="21" fillId="0" borderId="0" xfId="0" applyFont="1" applyFill="1" applyAlignment="1" applyProtection="1">
      <alignment vertical="center"/>
    </xf>
    <xf numFmtId="0" fontId="21" fillId="0" borderId="0" xfId="0" applyFont="1" applyFill="1" applyAlignment="1" applyProtection="1">
      <alignment horizontal="left" vertical="center" wrapText="1"/>
    </xf>
    <xf numFmtId="0" fontId="16" fillId="0" borderId="0" xfId="0" applyFont="1"/>
    <xf numFmtId="0" fontId="20" fillId="2" borderId="1" xfId="0" applyNumberFormat="1" applyFont="1" applyFill="1" applyBorder="1" applyAlignment="1">
      <alignment horizontal="center" vertical="center" wrapText="1"/>
    </xf>
    <xf numFmtId="0" fontId="21" fillId="0" borderId="2" xfId="0" applyFont="1" applyBorder="1" applyAlignment="1">
      <alignment vertical="center" wrapText="1"/>
    </xf>
    <xf numFmtId="0" fontId="20" fillId="2" borderId="2" xfId="0" applyFont="1" applyFill="1" applyBorder="1" applyAlignment="1">
      <alignment horizontal="center" vertical="center"/>
    </xf>
    <xf numFmtId="0" fontId="21" fillId="0" borderId="0" xfId="0" applyFont="1" applyProtection="1"/>
    <xf numFmtId="0" fontId="21" fillId="0" borderId="0" xfId="0" applyFont="1" applyAlignment="1" applyProtection="1">
      <alignment wrapText="1"/>
    </xf>
    <xf numFmtId="0" fontId="21" fillId="0" borderId="0" xfId="0" applyFont="1"/>
    <xf numFmtId="3" fontId="21" fillId="0" borderId="0" xfId="0" applyNumberFormat="1" applyFont="1"/>
    <xf numFmtId="0" fontId="21" fillId="2" borderId="4" xfId="6" applyFont="1" applyFill="1" applyBorder="1" applyAlignment="1">
      <alignment horizontal="center" vertical="center" wrapText="1"/>
    </xf>
    <xf numFmtId="0" fontId="21" fillId="2" borderId="1" xfId="0" applyNumberFormat="1" applyFont="1" applyFill="1" applyBorder="1" applyAlignment="1" applyProtection="1">
      <alignment horizontal="center" vertical="center" wrapText="1"/>
    </xf>
    <xf numFmtId="0" fontId="21" fillId="2" borderId="8" xfId="0" applyNumberFormat="1" applyFont="1" applyFill="1" applyBorder="1" applyAlignment="1" applyProtection="1">
      <alignment horizontal="center" vertical="center" wrapText="1"/>
    </xf>
    <xf numFmtId="0" fontId="21" fillId="2" borderId="5" xfId="0" applyNumberFormat="1" applyFont="1" applyFill="1" applyBorder="1" applyAlignment="1" applyProtection="1">
      <alignment horizontal="center" vertical="center" wrapText="1"/>
    </xf>
    <xf numFmtId="0" fontId="21" fillId="2" borderId="3" xfId="0" applyNumberFormat="1" applyFont="1" applyFill="1" applyBorder="1" applyAlignment="1" applyProtection="1">
      <alignment horizontal="center" vertical="center" wrapText="1"/>
    </xf>
    <xf numFmtId="0" fontId="21" fillId="2" borderId="7" xfId="0" applyNumberFormat="1" applyFont="1" applyFill="1" applyBorder="1" applyAlignment="1" applyProtection="1">
      <alignment horizontal="center" vertical="center" wrapText="1"/>
    </xf>
    <xf numFmtId="0" fontId="21" fillId="2" borderId="6" xfId="0" applyNumberFormat="1" applyFont="1" applyFill="1" applyBorder="1" applyAlignment="1" applyProtection="1">
      <alignment horizontal="center" vertical="center" wrapText="1"/>
    </xf>
    <xf numFmtId="0" fontId="21" fillId="2" borderId="3" xfId="0" applyFont="1" applyFill="1" applyBorder="1" applyAlignment="1">
      <alignment horizontal="center" vertical="center" wrapText="1"/>
    </xf>
    <xf numFmtId="0" fontId="21" fillId="2" borderId="7" xfId="0" applyFont="1" applyFill="1" applyBorder="1" applyAlignment="1">
      <alignment horizontal="center" vertical="center" wrapText="1"/>
    </xf>
    <xf numFmtId="0" fontId="21" fillId="2" borderId="6" xfId="0" applyFont="1" applyFill="1" applyBorder="1" applyAlignment="1">
      <alignment horizontal="center" vertical="center" wrapText="1"/>
    </xf>
    <xf numFmtId="0" fontId="21" fillId="0" borderId="0" xfId="0" applyFont="1" applyAlignment="1" applyProtection="1">
      <alignment horizontal="left" vertical="center" wrapText="1"/>
    </xf>
    <xf numFmtId="0" fontId="21" fillId="3" borderId="3" xfId="0" applyNumberFormat="1" applyFont="1" applyFill="1" applyBorder="1" applyAlignment="1" applyProtection="1">
      <alignment horizontal="center" vertical="center" wrapText="1"/>
    </xf>
    <xf numFmtId="0" fontId="21" fillId="3" borderId="6" xfId="0" applyNumberFormat="1" applyFont="1" applyFill="1" applyBorder="1" applyAlignment="1" applyProtection="1">
      <alignment horizontal="center" vertical="center" wrapText="1"/>
    </xf>
    <xf numFmtId="0" fontId="21" fillId="0" borderId="0" xfId="0" applyFont="1" applyFill="1" applyAlignment="1" applyProtection="1">
      <alignment horizontal="left" vertical="center" wrapText="1"/>
    </xf>
    <xf numFmtId="0" fontId="20" fillId="0" borderId="0" xfId="0" applyFont="1" applyAlignment="1">
      <alignment horizontal="left" vertical="center"/>
    </xf>
    <xf numFmtId="0" fontId="21" fillId="3" borderId="2" xfId="0" applyNumberFormat="1" applyFont="1" applyFill="1" applyBorder="1" applyAlignment="1" applyProtection="1">
      <alignment horizontal="center" vertical="center" wrapText="1"/>
    </xf>
    <xf numFmtId="0" fontId="21" fillId="2" borderId="2" xfId="0" applyNumberFormat="1" applyFont="1" applyFill="1" applyBorder="1" applyAlignment="1" applyProtection="1">
      <alignment horizontal="center" vertical="center" wrapText="1"/>
    </xf>
    <xf numFmtId="0" fontId="21" fillId="0" borderId="2" xfId="0" applyFont="1" applyBorder="1" applyAlignment="1" applyProtection="1">
      <alignment horizontal="center" vertical="center" wrapText="1"/>
    </xf>
    <xf numFmtId="2" fontId="20" fillId="0" borderId="0" xfId="0" applyNumberFormat="1" applyFont="1" applyBorder="1" applyAlignment="1">
      <alignment horizontal="center" vertical="center" wrapText="1"/>
    </xf>
    <xf numFmtId="0" fontId="21" fillId="0" borderId="0" xfId="0" applyFont="1" applyAlignment="1" applyProtection="1">
      <alignment vertical="center" wrapText="1"/>
    </xf>
    <xf numFmtId="2" fontId="20" fillId="0" borderId="0" xfId="0" applyNumberFormat="1" applyFont="1" applyAlignment="1">
      <alignment horizontal="center" vertical="center" wrapText="1"/>
    </xf>
  </cellXfs>
  <cellStyles count="9">
    <cellStyle name="Comma" xfId="1" builtinId="3"/>
    <cellStyle name="Comma 2" xfId="2"/>
    <cellStyle name="Comma 3" xfId="3"/>
    <cellStyle name="Comma 5" xfId="4"/>
    <cellStyle name="Normal" xfId="0" builtinId="0"/>
    <cellStyle name="Normal 11" xfId="5"/>
    <cellStyle name="Normal 2" xfId="6"/>
    <cellStyle name="Normal_dazgveva" xfId="8"/>
    <cellStyle name="Percent 2"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34998626667073579"/>
  </sheetPr>
  <dimension ref="A1:DB28"/>
  <sheetViews>
    <sheetView tabSelected="1" zoomScale="70" zoomScaleNormal="70" workbookViewId="0">
      <pane xSplit="2" ySplit="6" topLeftCell="C7" activePane="bottomRight" state="frozen"/>
      <selection pane="topRight" activeCell="C1" sqref="C1"/>
      <selection pane="bottomLeft" activeCell="A6" sqref="A6"/>
      <selection pane="bottomRight" activeCell="B4" sqref="B4:B6"/>
    </sheetView>
  </sheetViews>
  <sheetFormatPr defaultRowHeight="12.75" outlineLevelCol="1" x14ac:dyDescent="0.2"/>
  <cols>
    <col min="1" max="1" width="5.85546875" style="12" customWidth="1"/>
    <col min="2" max="2" width="49.5703125" style="12" customWidth="1"/>
    <col min="3" max="5" width="12.7109375" style="12" customWidth="1" outlineLevel="1"/>
    <col min="6" max="6" width="15.140625" style="12" customWidth="1"/>
    <col min="7" max="7" width="12.7109375" style="12" customWidth="1"/>
    <col min="8" max="10" width="12.7109375" style="12" customWidth="1" outlineLevel="1"/>
    <col min="11" max="11" width="15.140625" style="12" customWidth="1"/>
    <col min="12" max="12" width="12.7109375" style="12" customWidth="1"/>
    <col min="13" max="15" width="12.7109375" style="12" customWidth="1" outlineLevel="1"/>
    <col min="16" max="16" width="15.140625" style="12" customWidth="1"/>
    <col min="17" max="17" width="12.7109375" style="12" customWidth="1"/>
    <col min="18" max="20" width="12.7109375" style="12" customWidth="1" outlineLevel="1"/>
    <col min="21" max="21" width="15.140625" style="12" customWidth="1"/>
    <col min="22" max="24" width="15.140625" style="12" customWidth="1" outlineLevel="1"/>
    <col min="25" max="25" width="12.7109375" style="12" customWidth="1"/>
    <col min="26" max="28" width="12.7109375" style="12" customWidth="1" outlineLevel="1"/>
    <col min="29" max="29" width="15.140625" style="12" customWidth="1"/>
    <col min="30" max="30" width="12.7109375" style="12" customWidth="1"/>
    <col min="31" max="31" width="12.7109375" style="12" customWidth="1" outlineLevel="1"/>
    <col min="32" max="32" width="16.28515625" style="12" customWidth="1" outlineLevel="1"/>
    <col min="33" max="33" width="12.7109375" style="12" customWidth="1" outlineLevel="1"/>
    <col min="34" max="34" width="15.140625" style="12" customWidth="1"/>
    <col min="35" max="35" width="12.7109375" style="12" customWidth="1"/>
    <col min="36" max="38" width="12.7109375" style="12" customWidth="1" outlineLevel="1"/>
    <col min="39" max="39" width="15.140625" style="12" customWidth="1"/>
    <col min="40" max="40" width="12.7109375" style="12" customWidth="1"/>
    <col min="41" max="43" width="12.7109375" style="12" customWidth="1" outlineLevel="1"/>
    <col min="44" max="44" width="15.140625" style="12" customWidth="1"/>
    <col min="45" max="45" width="12.7109375" style="12" customWidth="1"/>
    <col min="46" max="48" width="12.7109375" style="12" customWidth="1" outlineLevel="1"/>
    <col min="49" max="49" width="15.140625" style="12" customWidth="1"/>
    <col min="50" max="50" width="12.7109375" style="12" customWidth="1"/>
    <col min="51" max="53" width="12.7109375" style="12" customWidth="1" outlineLevel="1"/>
    <col min="54" max="54" width="15.140625" style="12" customWidth="1"/>
    <col min="55" max="55" width="12.7109375" style="12" customWidth="1"/>
    <col min="56" max="58" width="12.7109375" style="12" customWidth="1" outlineLevel="1"/>
    <col min="59" max="59" width="15.140625" style="12" customWidth="1"/>
    <col min="60" max="60" width="12.7109375" style="12" customWidth="1"/>
    <col min="61" max="63" width="12.7109375" style="12" customWidth="1" outlineLevel="1"/>
    <col min="64" max="64" width="15.140625" style="12" customWidth="1"/>
    <col min="65" max="65" width="12.7109375" style="12" customWidth="1"/>
    <col min="66" max="68" width="12.7109375" style="12" customWidth="1" outlineLevel="1"/>
    <col min="69" max="69" width="15.140625" style="12" customWidth="1"/>
    <col min="70" max="70" width="12.7109375" style="12" customWidth="1"/>
    <col min="71" max="73" width="12.7109375" style="12" customWidth="1" outlineLevel="1"/>
    <col min="74" max="74" width="15.140625" style="12" customWidth="1"/>
    <col min="75" max="75" width="12.7109375" style="12" customWidth="1"/>
    <col min="76" max="78" width="12.7109375" style="12" customWidth="1" outlineLevel="1"/>
    <col min="79" max="79" width="15.140625" style="12" customWidth="1"/>
    <col min="80" max="80" width="12.7109375" style="12" customWidth="1"/>
    <col min="81" max="83" width="12.7109375" style="12" customWidth="1" outlineLevel="1"/>
    <col min="84" max="84" width="15.140625" style="12" customWidth="1"/>
    <col min="85" max="85" width="12.7109375" style="12" customWidth="1"/>
    <col min="86" max="88" width="12.7109375" style="12" customWidth="1" outlineLevel="1"/>
    <col min="89" max="89" width="15.140625" style="12" customWidth="1"/>
    <col min="90" max="90" width="12.7109375" style="12" customWidth="1"/>
    <col min="91" max="93" width="12.7109375" style="12" customWidth="1" outlineLevel="1"/>
    <col min="94" max="94" width="15.140625" style="12" customWidth="1"/>
    <col min="95" max="95" width="12.7109375" style="12" customWidth="1"/>
    <col min="96" max="96" width="12.7109375" style="12" customWidth="1" outlineLevel="1"/>
    <col min="97" max="97" width="16" style="12" customWidth="1" outlineLevel="1"/>
    <col min="98" max="98" width="12.7109375" style="12" customWidth="1" outlineLevel="1"/>
    <col min="99" max="99" width="15.140625" style="12" customWidth="1"/>
    <col min="100" max="100" width="12.7109375" style="12" customWidth="1"/>
    <col min="101" max="101" width="12.5703125" style="12" customWidth="1"/>
    <col min="102" max="16384" width="9.140625" style="12"/>
  </cols>
  <sheetData>
    <row r="1" spans="1:106" s="61" customFormat="1" ht="28.5" customHeight="1" x14ac:dyDescent="0.25">
      <c r="A1" s="59" t="s">
        <v>1</v>
      </c>
      <c r="B1" s="60"/>
      <c r="C1" s="60"/>
      <c r="D1" s="60"/>
      <c r="E1" s="60"/>
      <c r="F1" s="60"/>
      <c r="G1" s="60"/>
      <c r="H1" s="60"/>
      <c r="I1" s="60"/>
      <c r="J1" s="60"/>
      <c r="K1" s="60"/>
      <c r="L1" s="60"/>
      <c r="M1" s="60"/>
      <c r="AI1" s="60"/>
      <c r="AJ1" s="60"/>
      <c r="AK1" s="60"/>
      <c r="AL1" s="60"/>
      <c r="AM1" s="60"/>
      <c r="AN1" s="60"/>
      <c r="AO1" s="60"/>
      <c r="AP1" s="60"/>
      <c r="AQ1" s="60"/>
      <c r="AR1" s="60"/>
      <c r="AS1" s="60"/>
      <c r="AT1" s="60"/>
      <c r="AU1" s="60"/>
      <c r="AV1" s="60"/>
      <c r="AW1" s="60"/>
      <c r="AX1" s="60"/>
      <c r="AY1" s="60"/>
      <c r="AZ1" s="60"/>
      <c r="BA1" s="60"/>
      <c r="BB1" s="60"/>
      <c r="BC1" s="60"/>
      <c r="BD1" s="60"/>
      <c r="BE1" s="60"/>
      <c r="BF1" s="60"/>
      <c r="BG1" s="60"/>
      <c r="BH1" s="60"/>
      <c r="BI1" s="60"/>
      <c r="BJ1" s="60"/>
      <c r="BK1" s="60"/>
      <c r="BL1" s="60"/>
      <c r="BM1" s="60"/>
      <c r="BN1" s="60"/>
      <c r="BO1" s="60"/>
      <c r="BP1" s="60"/>
      <c r="BQ1" s="60"/>
      <c r="BR1" s="60"/>
      <c r="BS1" s="60"/>
      <c r="BT1" s="60"/>
      <c r="BU1" s="60"/>
      <c r="BV1" s="60"/>
      <c r="BW1" s="60"/>
      <c r="BX1" s="60"/>
      <c r="BY1" s="60"/>
      <c r="BZ1" s="60"/>
      <c r="CA1" s="60"/>
      <c r="CB1" s="60"/>
      <c r="CC1" s="60"/>
      <c r="CD1" s="60"/>
      <c r="CE1" s="60"/>
      <c r="CF1" s="60"/>
      <c r="CG1" s="60"/>
      <c r="CH1" s="60"/>
      <c r="CI1" s="60"/>
      <c r="CJ1" s="60"/>
      <c r="CK1" s="60"/>
      <c r="CL1" s="60"/>
      <c r="CM1" s="60"/>
      <c r="CN1" s="60"/>
      <c r="CO1" s="60"/>
      <c r="CP1" s="60"/>
      <c r="CQ1" s="60"/>
      <c r="CR1" s="60"/>
      <c r="CS1" s="60"/>
      <c r="CT1" s="60"/>
      <c r="CU1" s="60"/>
      <c r="CV1" s="60"/>
    </row>
    <row r="2" spans="1:106" s="61" customFormat="1" ht="28.5" customHeight="1" x14ac:dyDescent="0.25">
      <c r="A2" s="62" t="s">
        <v>90</v>
      </c>
      <c r="B2" s="60"/>
      <c r="C2" s="60"/>
      <c r="D2" s="60"/>
      <c r="E2" s="60"/>
      <c r="F2" s="60"/>
      <c r="G2" s="60"/>
      <c r="H2" s="60"/>
      <c r="I2" s="60"/>
      <c r="J2" s="60"/>
      <c r="K2" s="60"/>
      <c r="L2" s="60"/>
      <c r="M2" s="60"/>
      <c r="AI2" s="60"/>
      <c r="AJ2" s="60"/>
      <c r="AK2" s="60"/>
      <c r="AL2" s="60"/>
      <c r="AM2" s="60"/>
      <c r="AN2" s="60"/>
      <c r="AO2" s="60"/>
      <c r="AP2" s="60"/>
      <c r="AQ2" s="60"/>
      <c r="AR2" s="60"/>
      <c r="AS2" s="60"/>
      <c r="AT2" s="60"/>
      <c r="AU2" s="60"/>
      <c r="AV2" s="60"/>
      <c r="AW2" s="60"/>
      <c r="AX2" s="60"/>
      <c r="AY2" s="60"/>
      <c r="AZ2" s="60"/>
      <c r="BA2" s="60"/>
      <c r="BB2" s="60"/>
      <c r="BC2" s="60"/>
      <c r="BD2" s="60"/>
      <c r="BE2" s="60"/>
      <c r="BF2" s="60"/>
      <c r="BG2" s="60"/>
      <c r="BH2" s="60"/>
      <c r="BI2" s="60"/>
      <c r="BJ2" s="60"/>
      <c r="BK2" s="60"/>
      <c r="BL2" s="60"/>
      <c r="BM2" s="60"/>
      <c r="BN2" s="60"/>
      <c r="BO2" s="60"/>
      <c r="BP2" s="60"/>
      <c r="BQ2" s="60"/>
      <c r="BR2" s="60"/>
      <c r="BS2" s="60"/>
      <c r="BT2" s="60"/>
      <c r="BU2" s="60"/>
      <c r="BV2" s="60"/>
      <c r="BW2" s="60"/>
      <c r="BX2" s="60"/>
      <c r="BY2" s="60"/>
      <c r="BZ2" s="60"/>
      <c r="CA2" s="60"/>
      <c r="CB2" s="60"/>
      <c r="CC2" s="60"/>
      <c r="CD2" s="60"/>
      <c r="CE2" s="60"/>
      <c r="CF2" s="60"/>
      <c r="CG2" s="60"/>
      <c r="CH2" s="60"/>
      <c r="CI2" s="60"/>
      <c r="CJ2" s="60"/>
      <c r="CK2" s="60"/>
      <c r="CL2" s="60"/>
      <c r="CM2" s="60"/>
      <c r="CN2" s="60"/>
      <c r="CO2" s="60"/>
      <c r="CP2" s="60"/>
      <c r="CQ2" s="60"/>
      <c r="CR2" s="60"/>
      <c r="CS2" s="60"/>
      <c r="CT2" s="60"/>
      <c r="CU2" s="60"/>
      <c r="CV2" s="60"/>
    </row>
    <row r="3" spans="1:106" s="61" customFormat="1" ht="18" customHeight="1" x14ac:dyDescent="0.2">
      <c r="A3" s="61" t="s">
        <v>2</v>
      </c>
      <c r="B3" s="60"/>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c r="AE3" s="60"/>
      <c r="AF3" s="60"/>
      <c r="AG3" s="60"/>
      <c r="AH3" s="60"/>
      <c r="AI3" s="60"/>
      <c r="AJ3" s="60"/>
      <c r="AK3" s="60"/>
      <c r="AL3" s="60"/>
      <c r="AM3" s="60"/>
      <c r="AN3" s="60"/>
      <c r="AO3" s="60"/>
      <c r="AP3" s="60"/>
      <c r="AQ3" s="60"/>
      <c r="AR3" s="60"/>
      <c r="AS3" s="60"/>
      <c r="AT3" s="60"/>
      <c r="AU3" s="60"/>
      <c r="AV3" s="60"/>
      <c r="AW3" s="60"/>
      <c r="AX3" s="60"/>
      <c r="AY3" s="60"/>
      <c r="AZ3" s="60"/>
      <c r="BA3" s="60"/>
      <c r="BB3" s="60"/>
      <c r="BC3" s="60"/>
      <c r="BD3" s="60"/>
      <c r="BE3" s="60"/>
      <c r="BF3" s="60"/>
      <c r="BG3" s="60"/>
      <c r="BH3" s="60"/>
      <c r="BI3" s="60"/>
      <c r="BJ3" s="60"/>
      <c r="BK3" s="60"/>
      <c r="BL3" s="60"/>
      <c r="BM3" s="60"/>
      <c r="BN3" s="60"/>
      <c r="BO3" s="60"/>
      <c r="BP3" s="60"/>
      <c r="BQ3" s="60"/>
      <c r="BR3" s="60"/>
      <c r="BS3" s="60"/>
      <c r="BT3" s="60"/>
      <c r="BU3" s="60"/>
      <c r="BV3" s="60"/>
      <c r="BW3" s="60"/>
      <c r="BX3" s="60"/>
      <c r="BY3" s="60"/>
      <c r="BZ3" s="60"/>
      <c r="CA3" s="60"/>
      <c r="CB3" s="60"/>
      <c r="CC3" s="60"/>
      <c r="CD3" s="60"/>
      <c r="CE3" s="60"/>
      <c r="CF3" s="60"/>
      <c r="CG3" s="60"/>
      <c r="CH3" s="60"/>
      <c r="CI3" s="60"/>
      <c r="CJ3" s="60"/>
      <c r="CK3" s="60"/>
      <c r="CL3" s="60"/>
      <c r="CM3" s="60"/>
      <c r="CN3" s="60"/>
      <c r="CO3" s="60"/>
      <c r="CP3" s="60"/>
      <c r="CQ3" s="60"/>
      <c r="CR3" s="60"/>
      <c r="CS3" s="60"/>
      <c r="CT3" s="60"/>
      <c r="CU3" s="60"/>
      <c r="CV3" s="60"/>
    </row>
    <row r="4" spans="1:106" s="61" customFormat="1" ht="56.25" customHeight="1" x14ac:dyDescent="0.2">
      <c r="A4" s="100" t="s">
        <v>0</v>
      </c>
      <c r="B4" s="100" t="s">
        <v>3</v>
      </c>
      <c r="C4" s="103" t="s">
        <v>4</v>
      </c>
      <c r="D4" s="104"/>
      <c r="E4" s="104"/>
      <c r="F4" s="104"/>
      <c r="G4" s="105"/>
      <c r="H4" s="103" t="s">
        <v>5</v>
      </c>
      <c r="I4" s="104"/>
      <c r="J4" s="104"/>
      <c r="K4" s="104"/>
      <c r="L4" s="105"/>
      <c r="M4" s="103" t="s">
        <v>6</v>
      </c>
      <c r="N4" s="104"/>
      <c r="O4" s="104"/>
      <c r="P4" s="104"/>
      <c r="Q4" s="105"/>
      <c r="R4" s="103" t="s">
        <v>7</v>
      </c>
      <c r="S4" s="104"/>
      <c r="T4" s="104"/>
      <c r="U4" s="104"/>
      <c r="V4" s="104"/>
      <c r="W4" s="104"/>
      <c r="X4" s="104"/>
      <c r="Y4" s="105"/>
      <c r="Z4" s="103" t="s">
        <v>8</v>
      </c>
      <c r="AA4" s="104"/>
      <c r="AB4" s="104"/>
      <c r="AC4" s="104"/>
      <c r="AD4" s="105"/>
      <c r="AE4" s="103" t="s">
        <v>9</v>
      </c>
      <c r="AF4" s="104"/>
      <c r="AG4" s="104"/>
      <c r="AH4" s="104"/>
      <c r="AI4" s="105"/>
      <c r="AJ4" s="103" t="s">
        <v>10</v>
      </c>
      <c r="AK4" s="104"/>
      <c r="AL4" s="104"/>
      <c r="AM4" s="104"/>
      <c r="AN4" s="105"/>
      <c r="AO4" s="103" t="s">
        <v>11</v>
      </c>
      <c r="AP4" s="104"/>
      <c r="AQ4" s="104"/>
      <c r="AR4" s="104"/>
      <c r="AS4" s="105"/>
      <c r="AT4" s="103" t="s">
        <v>12</v>
      </c>
      <c r="AU4" s="104"/>
      <c r="AV4" s="104"/>
      <c r="AW4" s="104"/>
      <c r="AX4" s="105"/>
      <c r="AY4" s="103" t="s">
        <v>13</v>
      </c>
      <c r="AZ4" s="104"/>
      <c r="BA4" s="104"/>
      <c r="BB4" s="104"/>
      <c r="BC4" s="105"/>
      <c r="BD4" s="103" t="s">
        <v>14</v>
      </c>
      <c r="BE4" s="104"/>
      <c r="BF4" s="104"/>
      <c r="BG4" s="104"/>
      <c r="BH4" s="105"/>
      <c r="BI4" s="103" t="s">
        <v>15</v>
      </c>
      <c r="BJ4" s="104"/>
      <c r="BK4" s="104"/>
      <c r="BL4" s="104"/>
      <c r="BM4" s="105"/>
      <c r="BN4" s="103" t="s">
        <v>16</v>
      </c>
      <c r="BO4" s="104"/>
      <c r="BP4" s="104"/>
      <c r="BQ4" s="104"/>
      <c r="BR4" s="105"/>
      <c r="BS4" s="103" t="s">
        <v>17</v>
      </c>
      <c r="BT4" s="104"/>
      <c r="BU4" s="104"/>
      <c r="BV4" s="104"/>
      <c r="BW4" s="105"/>
      <c r="BX4" s="103" t="s">
        <v>18</v>
      </c>
      <c r="BY4" s="104"/>
      <c r="BZ4" s="104"/>
      <c r="CA4" s="104"/>
      <c r="CB4" s="105"/>
      <c r="CC4" s="103" t="s">
        <v>19</v>
      </c>
      <c r="CD4" s="104"/>
      <c r="CE4" s="104"/>
      <c r="CF4" s="104"/>
      <c r="CG4" s="105"/>
      <c r="CH4" s="103" t="s">
        <v>20</v>
      </c>
      <c r="CI4" s="104"/>
      <c r="CJ4" s="104"/>
      <c r="CK4" s="104"/>
      <c r="CL4" s="105"/>
      <c r="CM4" s="103" t="s">
        <v>21</v>
      </c>
      <c r="CN4" s="104"/>
      <c r="CO4" s="104"/>
      <c r="CP4" s="104"/>
      <c r="CQ4" s="105"/>
      <c r="CR4" s="103" t="s">
        <v>22</v>
      </c>
      <c r="CS4" s="104"/>
      <c r="CT4" s="104"/>
      <c r="CU4" s="104"/>
      <c r="CV4" s="105"/>
    </row>
    <row r="5" spans="1:106" s="61" customFormat="1" ht="79.5" customHeight="1" x14ac:dyDescent="0.2">
      <c r="A5" s="101"/>
      <c r="B5" s="101"/>
      <c r="C5" s="106" t="s">
        <v>23</v>
      </c>
      <c r="D5" s="107"/>
      <c r="E5" s="107"/>
      <c r="F5" s="108"/>
      <c r="G5" s="63" t="s">
        <v>24</v>
      </c>
      <c r="H5" s="106" t="s">
        <v>23</v>
      </c>
      <c r="I5" s="107"/>
      <c r="J5" s="107"/>
      <c r="K5" s="108"/>
      <c r="L5" s="63" t="s">
        <v>24</v>
      </c>
      <c r="M5" s="106" t="s">
        <v>23</v>
      </c>
      <c r="N5" s="107"/>
      <c r="O5" s="107"/>
      <c r="P5" s="108"/>
      <c r="Q5" s="63" t="s">
        <v>24</v>
      </c>
      <c r="R5" s="106" t="s">
        <v>23</v>
      </c>
      <c r="S5" s="107"/>
      <c r="T5" s="107"/>
      <c r="U5" s="108"/>
      <c r="V5" s="106" t="s">
        <v>24</v>
      </c>
      <c r="W5" s="107"/>
      <c r="X5" s="107"/>
      <c r="Y5" s="108"/>
      <c r="Z5" s="106" t="s">
        <v>23</v>
      </c>
      <c r="AA5" s="107"/>
      <c r="AB5" s="107"/>
      <c r="AC5" s="108"/>
      <c r="AD5" s="63" t="s">
        <v>24</v>
      </c>
      <c r="AE5" s="106" t="s">
        <v>23</v>
      </c>
      <c r="AF5" s="107"/>
      <c r="AG5" s="107"/>
      <c r="AH5" s="108"/>
      <c r="AI5" s="63" t="s">
        <v>24</v>
      </c>
      <c r="AJ5" s="106" t="s">
        <v>23</v>
      </c>
      <c r="AK5" s="107"/>
      <c r="AL5" s="107"/>
      <c r="AM5" s="108"/>
      <c r="AN5" s="63" t="s">
        <v>24</v>
      </c>
      <c r="AO5" s="106" t="s">
        <v>23</v>
      </c>
      <c r="AP5" s="107"/>
      <c r="AQ5" s="107"/>
      <c r="AR5" s="108"/>
      <c r="AS5" s="63" t="s">
        <v>24</v>
      </c>
      <c r="AT5" s="106" t="s">
        <v>23</v>
      </c>
      <c r="AU5" s="107"/>
      <c r="AV5" s="107"/>
      <c r="AW5" s="108"/>
      <c r="AX5" s="63" t="s">
        <v>24</v>
      </c>
      <c r="AY5" s="106" t="s">
        <v>23</v>
      </c>
      <c r="AZ5" s="107"/>
      <c r="BA5" s="107"/>
      <c r="BB5" s="108"/>
      <c r="BC5" s="63" t="s">
        <v>24</v>
      </c>
      <c r="BD5" s="106" t="s">
        <v>23</v>
      </c>
      <c r="BE5" s="107"/>
      <c r="BF5" s="107"/>
      <c r="BG5" s="108"/>
      <c r="BH5" s="63" t="s">
        <v>24</v>
      </c>
      <c r="BI5" s="106" t="s">
        <v>23</v>
      </c>
      <c r="BJ5" s="107"/>
      <c r="BK5" s="107"/>
      <c r="BL5" s="108"/>
      <c r="BM5" s="63" t="s">
        <v>24</v>
      </c>
      <c r="BN5" s="106" t="s">
        <v>23</v>
      </c>
      <c r="BO5" s="107"/>
      <c r="BP5" s="107"/>
      <c r="BQ5" s="108"/>
      <c r="BR5" s="63" t="s">
        <v>24</v>
      </c>
      <c r="BS5" s="106" t="s">
        <v>23</v>
      </c>
      <c r="BT5" s="107"/>
      <c r="BU5" s="107"/>
      <c r="BV5" s="108"/>
      <c r="BW5" s="63" t="s">
        <v>24</v>
      </c>
      <c r="BX5" s="106" t="s">
        <v>23</v>
      </c>
      <c r="BY5" s="107"/>
      <c r="BZ5" s="107"/>
      <c r="CA5" s="108"/>
      <c r="CB5" s="63" t="s">
        <v>24</v>
      </c>
      <c r="CC5" s="106" t="s">
        <v>23</v>
      </c>
      <c r="CD5" s="107"/>
      <c r="CE5" s="107"/>
      <c r="CF5" s="108"/>
      <c r="CG5" s="63" t="s">
        <v>24</v>
      </c>
      <c r="CH5" s="106" t="s">
        <v>23</v>
      </c>
      <c r="CI5" s="107"/>
      <c r="CJ5" s="107"/>
      <c r="CK5" s="108"/>
      <c r="CL5" s="63" t="s">
        <v>24</v>
      </c>
      <c r="CM5" s="106" t="s">
        <v>23</v>
      </c>
      <c r="CN5" s="107"/>
      <c r="CO5" s="107"/>
      <c r="CP5" s="108"/>
      <c r="CQ5" s="63" t="s">
        <v>24</v>
      </c>
      <c r="CR5" s="106" t="s">
        <v>23</v>
      </c>
      <c r="CS5" s="107"/>
      <c r="CT5" s="107"/>
      <c r="CU5" s="108"/>
      <c r="CV5" s="63" t="s">
        <v>24</v>
      </c>
    </row>
    <row r="6" spans="1:106" s="61" customFormat="1" ht="65.25" customHeight="1" x14ac:dyDescent="0.2">
      <c r="A6" s="102"/>
      <c r="B6" s="102"/>
      <c r="C6" s="64" t="s">
        <v>25</v>
      </c>
      <c r="D6" s="64" t="s">
        <v>26</v>
      </c>
      <c r="E6" s="64" t="s">
        <v>27</v>
      </c>
      <c r="F6" s="64" t="s">
        <v>22</v>
      </c>
      <c r="G6" s="64" t="s">
        <v>22</v>
      </c>
      <c r="H6" s="64" t="s">
        <v>25</v>
      </c>
      <c r="I6" s="64" t="s">
        <v>26</v>
      </c>
      <c r="J6" s="64" t="s">
        <v>27</v>
      </c>
      <c r="K6" s="64" t="s">
        <v>22</v>
      </c>
      <c r="L6" s="64" t="s">
        <v>22</v>
      </c>
      <c r="M6" s="64" t="s">
        <v>25</v>
      </c>
      <c r="N6" s="64" t="s">
        <v>26</v>
      </c>
      <c r="O6" s="64" t="s">
        <v>27</v>
      </c>
      <c r="P6" s="64" t="s">
        <v>22</v>
      </c>
      <c r="Q6" s="64" t="s">
        <v>22</v>
      </c>
      <c r="R6" s="64" t="s">
        <v>25</v>
      </c>
      <c r="S6" s="64" t="s">
        <v>26</v>
      </c>
      <c r="T6" s="64" t="s">
        <v>27</v>
      </c>
      <c r="U6" s="64" t="s">
        <v>22</v>
      </c>
      <c r="V6" s="64" t="s">
        <v>25</v>
      </c>
      <c r="W6" s="64" t="s">
        <v>26</v>
      </c>
      <c r="X6" s="64" t="s">
        <v>27</v>
      </c>
      <c r="Y6" s="64" t="s">
        <v>22</v>
      </c>
      <c r="Z6" s="64" t="s">
        <v>25</v>
      </c>
      <c r="AA6" s="64" t="s">
        <v>26</v>
      </c>
      <c r="AB6" s="64" t="s">
        <v>27</v>
      </c>
      <c r="AC6" s="64" t="s">
        <v>22</v>
      </c>
      <c r="AD6" s="64" t="s">
        <v>22</v>
      </c>
      <c r="AE6" s="64" t="s">
        <v>25</v>
      </c>
      <c r="AF6" s="64" t="s">
        <v>26</v>
      </c>
      <c r="AG6" s="64" t="s">
        <v>27</v>
      </c>
      <c r="AH6" s="64" t="s">
        <v>22</v>
      </c>
      <c r="AI6" s="64" t="s">
        <v>22</v>
      </c>
      <c r="AJ6" s="64" t="s">
        <v>25</v>
      </c>
      <c r="AK6" s="64" t="s">
        <v>26</v>
      </c>
      <c r="AL6" s="64" t="s">
        <v>27</v>
      </c>
      <c r="AM6" s="64" t="s">
        <v>22</v>
      </c>
      <c r="AN6" s="64" t="s">
        <v>22</v>
      </c>
      <c r="AO6" s="64" t="s">
        <v>25</v>
      </c>
      <c r="AP6" s="64" t="s">
        <v>26</v>
      </c>
      <c r="AQ6" s="64" t="s">
        <v>27</v>
      </c>
      <c r="AR6" s="64" t="s">
        <v>22</v>
      </c>
      <c r="AS6" s="64" t="s">
        <v>22</v>
      </c>
      <c r="AT6" s="64" t="s">
        <v>25</v>
      </c>
      <c r="AU6" s="64" t="s">
        <v>26</v>
      </c>
      <c r="AV6" s="64" t="s">
        <v>27</v>
      </c>
      <c r="AW6" s="64" t="s">
        <v>22</v>
      </c>
      <c r="AX6" s="64" t="s">
        <v>22</v>
      </c>
      <c r="AY6" s="64" t="s">
        <v>25</v>
      </c>
      <c r="AZ6" s="64" t="s">
        <v>26</v>
      </c>
      <c r="BA6" s="64" t="s">
        <v>27</v>
      </c>
      <c r="BB6" s="64" t="s">
        <v>22</v>
      </c>
      <c r="BC6" s="64" t="s">
        <v>22</v>
      </c>
      <c r="BD6" s="64" t="s">
        <v>25</v>
      </c>
      <c r="BE6" s="64" t="s">
        <v>26</v>
      </c>
      <c r="BF6" s="64" t="s">
        <v>27</v>
      </c>
      <c r="BG6" s="64" t="s">
        <v>22</v>
      </c>
      <c r="BH6" s="64" t="s">
        <v>22</v>
      </c>
      <c r="BI6" s="64" t="s">
        <v>25</v>
      </c>
      <c r="BJ6" s="64" t="s">
        <v>26</v>
      </c>
      <c r="BK6" s="64" t="s">
        <v>27</v>
      </c>
      <c r="BL6" s="64" t="s">
        <v>22</v>
      </c>
      <c r="BM6" s="64" t="s">
        <v>22</v>
      </c>
      <c r="BN6" s="64" t="s">
        <v>25</v>
      </c>
      <c r="BO6" s="64" t="s">
        <v>26</v>
      </c>
      <c r="BP6" s="64" t="s">
        <v>27</v>
      </c>
      <c r="BQ6" s="64" t="s">
        <v>22</v>
      </c>
      <c r="BR6" s="64" t="s">
        <v>22</v>
      </c>
      <c r="BS6" s="64" t="s">
        <v>25</v>
      </c>
      <c r="BT6" s="64" t="s">
        <v>26</v>
      </c>
      <c r="BU6" s="64" t="s">
        <v>27</v>
      </c>
      <c r="BV6" s="64" t="s">
        <v>22</v>
      </c>
      <c r="BW6" s="64" t="s">
        <v>22</v>
      </c>
      <c r="BX6" s="64" t="s">
        <v>25</v>
      </c>
      <c r="BY6" s="64" t="s">
        <v>26</v>
      </c>
      <c r="BZ6" s="64" t="s">
        <v>27</v>
      </c>
      <c r="CA6" s="64" t="s">
        <v>22</v>
      </c>
      <c r="CB6" s="64" t="s">
        <v>22</v>
      </c>
      <c r="CC6" s="64" t="s">
        <v>25</v>
      </c>
      <c r="CD6" s="64" t="s">
        <v>26</v>
      </c>
      <c r="CE6" s="64" t="s">
        <v>27</v>
      </c>
      <c r="CF6" s="64" t="s">
        <v>22</v>
      </c>
      <c r="CG6" s="64" t="s">
        <v>22</v>
      </c>
      <c r="CH6" s="64" t="s">
        <v>25</v>
      </c>
      <c r="CI6" s="64" t="s">
        <v>26</v>
      </c>
      <c r="CJ6" s="64" t="s">
        <v>27</v>
      </c>
      <c r="CK6" s="64" t="s">
        <v>22</v>
      </c>
      <c r="CL6" s="64" t="s">
        <v>22</v>
      </c>
      <c r="CM6" s="64" t="s">
        <v>25</v>
      </c>
      <c r="CN6" s="64" t="s">
        <v>26</v>
      </c>
      <c r="CO6" s="64" t="s">
        <v>27</v>
      </c>
      <c r="CP6" s="64" t="s">
        <v>22</v>
      </c>
      <c r="CQ6" s="64" t="s">
        <v>22</v>
      </c>
      <c r="CR6" s="64" t="s">
        <v>25</v>
      </c>
      <c r="CS6" s="64" t="s">
        <v>26</v>
      </c>
      <c r="CT6" s="64" t="s">
        <v>27</v>
      </c>
      <c r="CU6" s="64" t="s">
        <v>22</v>
      </c>
      <c r="CV6" s="64" t="s">
        <v>22</v>
      </c>
    </row>
    <row r="7" spans="1:106" s="10" customFormat="1" ht="24.95" customHeight="1" x14ac:dyDescent="0.2">
      <c r="A7" s="20">
        <v>1</v>
      </c>
      <c r="B7" s="21" t="s">
        <v>29</v>
      </c>
      <c r="C7" s="32">
        <v>305</v>
      </c>
      <c r="D7" s="32">
        <v>540761</v>
      </c>
      <c r="E7" s="32">
        <v>0</v>
      </c>
      <c r="F7" s="32">
        <v>541066</v>
      </c>
      <c r="G7" s="32">
        <v>754198</v>
      </c>
      <c r="H7" s="32">
        <v>0</v>
      </c>
      <c r="I7" s="32">
        <v>6089</v>
      </c>
      <c r="J7" s="32">
        <v>0</v>
      </c>
      <c r="K7" s="32">
        <v>6089</v>
      </c>
      <c r="L7" s="32">
        <v>556</v>
      </c>
      <c r="M7" s="32">
        <v>23800</v>
      </c>
      <c r="N7" s="32">
        <v>6084</v>
      </c>
      <c r="O7" s="32">
        <v>456</v>
      </c>
      <c r="P7" s="32">
        <v>30340</v>
      </c>
      <c r="Q7" s="32">
        <v>30176</v>
      </c>
      <c r="R7" s="32">
        <v>205</v>
      </c>
      <c r="S7" s="32">
        <v>0</v>
      </c>
      <c r="T7" s="32">
        <v>0</v>
      </c>
      <c r="U7" s="32">
        <v>205</v>
      </c>
      <c r="V7" s="32">
        <v>292</v>
      </c>
      <c r="W7" s="32">
        <v>0</v>
      </c>
      <c r="X7" s="32">
        <v>0</v>
      </c>
      <c r="Y7" s="32">
        <v>292</v>
      </c>
      <c r="Z7" s="32">
        <v>6880</v>
      </c>
      <c r="AA7" s="32">
        <v>8188</v>
      </c>
      <c r="AB7" s="32">
        <v>1573</v>
      </c>
      <c r="AC7" s="32">
        <v>16641</v>
      </c>
      <c r="AD7" s="32">
        <v>16048</v>
      </c>
      <c r="AE7" s="32">
        <v>13028</v>
      </c>
      <c r="AF7" s="32">
        <v>723732</v>
      </c>
      <c r="AG7" s="32">
        <v>3335</v>
      </c>
      <c r="AH7" s="32">
        <v>740095</v>
      </c>
      <c r="AI7" s="32">
        <v>96767</v>
      </c>
      <c r="AJ7" s="32">
        <v>0</v>
      </c>
      <c r="AK7" s="32">
        <v>0</v>
      </c>
      <c r="AL7" s="32">
        <v>0</v>
      </c>
      <c r="AM7" s="32">
        <v>0</v>
      </c>
      <c r="AN7" s="32">
        <v>0</v>
      </c>
      <c r="AO7" s="32">
        <v>2</v>
      </c>
      <c r="AP7" s="32">
        <v>0</v>
      </c>
      <c r="AQ7" s="32">
        <v>2</v>
      </c>
      <c r="AR7" s="32">
        <v>4</v>
      </c>
      <c r="AS7" s="32">
        <v>2</v>
      </c>
      <c r="AT7" s="32">
        <v>0</v>
      </c>
      <c r="AU7" s="32">
        <v>0</v>
      </c>
      <c r="AV7" s="32">
        <v>0</v>
      </c>
      <c r="AW7" s="32">
        <v>0</v>
      </c>
      <c r="AX7" s="32">
        <v>0</v>
      </c>
      <c r="AY7" s="32">
        <v>1</v>
      </c>
      <c r="AZ7" s="32">
        <v>0</v>
      </c>
      <c r="BA7" s="32">
        <v>0</v>
      </c>
      <c r="BB7" s="32">
        <v>1</v>
      </c>
      <c r="BC7" s="32">
        <v>1</v>
      </c>
      <c r="BD7" s="32">
        <v>0</v>
      </c>
      <c r="BE7" s="32">
        <v>0</v>
      </c>
      <c r="BF7" s="32">
        <v>0</v>
      </c>
      <c r="BG7" s="32">
        <v>0</v>
      </c>
      <c r="BH7" s="32">
        <v>0</v>
      </c>
      <c r="BI7" s="32">
        <v>4178</v>
      </c>
      <c r="BJ7" s="32">
        <v>68</v>
      </c>
      <c r="BK7" s="32">
        <v>1</v>
      </c>
      <c r="BL7" s="32">
        <v>4247</v>
      </c>
      <c r="BM7" s="32">
        <v>806</v>
      </c>
      <c r="BN7" s="32">
        <v>15821</v>
      </c>
      <c r="BO7" s="32">
        <v>104592</v>
      </c>
      <c r="BP7" s="32">
        <v>262</v>
      </c>
      <c r="BQ7" s="32">
        <v>120675</v>
      </c>
      <c r="BR7" s="32">
        <v>153405</v>
      </c>
      <c r="BS7" s="32">
        <v>0</v>
      </c>
      <c r="BT7" s="32">
        <v>0</v>
      </c>
      <c r="BU7" s="32">
        <v>0</v>
      </c>
      <c r="BV7" s="32">
        <v>0</v>
      </c>
      <c r="BW7" s="32">
        <v>0</v>
      </c>
      <c r="BX7" s="32">
        <v>963</v>
      </c>
      <c r="BY7" s="32">
        <v>0</v>
      </c>
      <c r="BZ7" s="32">
        <v>1</v>
      </c>
      <c r="CA7" s="32">
        <v>964</v>
      </c>
      <c r="CB7" s="32">
        <v>639</v>
      </c>
      <c r="CC7" s="32">
        <v>0</v>
      </c>
      <c r="CD7" s="32">
        <v>0</v>
      </c>
      <c r="CE7" s="32">
        <v>0</v>
      </c>
      <c r="CF7" s="32">
        <v>0</v>
      </c>
      <c r="CG7" s="32">
        <v>0</v>
      </c>
      <c r="CH7" s="32">
        <v>962</v>
      </c>
      <c r="CI7" s="32">
        <v>47421</v>
      </c>
      <c r="CJ7" s="32">
        <v>0</v>
      </c>
      <c r="CK7" s="32">
        <v>48383</v>
      </c>
      <c r="CL7" s="32">
        <v>59000</v>
      </c>
      <c r="CM7" s="32">
        <v>0</v>
      </c>
      <c r="CN7" s="32">
        <v>0</v>
      </c>
      <c r="CO7" s="32">
        <v>0</v>
      </c>
      <c r="CP7" s="32">
        <v>0</v>
      </c>
      <c r="CQ7" s="32">
        <v>0</v>
      </c>
      <c r="CR7" s="32">
        <f t="shared" ref="CR7:CR23" si="0">C7+H7+M7+R7+Z7+AE7+AJ7+AO7+AT7+AY7+BD7+BI7+BN7+BS7+BX7+CC7+CH7+CM7</f>
        <v>66145</v>
      </c>
      <c r="CS7" s="32">
        <f t="shared" ref="CS7:CS23" si="1">D7+I7+N7+S7+AA7+AF7+AK7+AP7+AU7+AZ7+BE7+BJ7+BO7+BT7+BY7+CD7+CI7+CN7</f>
        <v>1436935</v>
      </c>
      <c r="CT7" s="32">
        <f t="shared" ref="CT7:CT23" si="2">E7+J7+O7+T7+AB7+AG7+AL7+AQ7+AV7+BA7+BF7+BK7+BP7+BU7+BZ7+CE7+CJ7+CO7</f>
        <v>5630</v>
      </c>
      <c r="CU7" s="32">
        <f t="shared" ref="CU7:CU23" si="3">F7+K7+P7+U7+AC7+AH7+AM7+AR7+AW7+BB7+BG7+BL7+BQ7+BV7+CA7+CF7+CK7+CP7</f>
        <v>1508710</v>
      </c>
      <c r="CV7" s="32">
        <f t="shared" ref="CV7:CV23" si="4">G7+L7+Q7+Y7+AD7+AI7+AN7+AS7+AX7+BC7+BH7+BM7+BR7+BW7+CB7+CG7+CL7+CQ7</f>
        <v>1111890</v>
      </c>
      <c r="CW7" s="54"/>
      <c r="CX7" s="54"/>
      <c r="CY7" s="54"/>
      <c r="CZ7" s="54"/>
      <c r="DA7" s="54"/>
      <c r="DB7" s="54"/>
    </row>
    <row r="8" spans="1:106" s="11" customFormat="1" ht="24.95" customHeight="1" x14ac:dyDescent="0.2">
      <c r="A8" s="20">
        <v>2</v>
      </c>
      <c r="B8" s="21" t="s">
        <v>28</v>
      </c>
      <c r="C8" s="32">
        <v>24335</v>
      </c>
      <c r="D8" s="32">
        <v>25196</v>
      </c>
      <c r="E8" s="32">
        <v>112583</v>
      </c>
      <c r="F8" s="32">
        <v>162114</v>
      </c>
      <c r="G8" s="32">
        <v>126437</v>
      </c>
      <c r="H8" s="32">
        <v>0</v>
      </c>
      <c r="I8" s="32">
        <v>139658</v>
      </c>
      <c r="J8" s="32">
        <v>117</v>
      </c>
      <c r="K8" s="32">
        <v>139775</v>
      </c>
      <c r="L8" s="32">
        <v>56971</v>
      </c>
      <c r="M8" s="32">
        <v>59699</v>
      </c>
      <c r="N8" s="32">
        <v>249</v>
      </c>
      <c r="O8" s="32">
        <v>1274</v>
      </c>
      <c r="P8" s="32">
        <v>61222</v>
      </c>
      <c r="Q8" s="32">
        <v>41968</v>
      </c>
      <c r="R8" s="32">
        <v>105693</v>
      </c>
      <c r="S8" s="32">
        <v>4558</v>
      </c>
      <c r="T8" s="32">
        <v>152657</v>
      </c>
      <c r="U8" s="32">
        <v>262908</v>
      </c>
      <c r="V8" s="32">
        <v>88072</v>
      </c>
      <c r="W8" s="32">
        <v>4486</v>
      </c>
      <c r="X8" s="32">
        <v>140910</v>
      </c>
      <c r="Y8" s="32">
        <v>233468</v>
      </c>
      <c r="Z8" s="32">
        <v>0</v>
      </c>
      <c r="AA8" s="32">
        <v>0</v>
      </c>
      <c r="AB8" s="32">
        <v>0</v>
      </c>
      <c r="AC8" s="32">
        <v>0</v>
      </c>
      <c r="AD8" s="32">
        <v>0</v>
      </c>
      <c r="AE8" s="32">
        <v>6206</v>
      </c>
      <c r="AF8" s="32">
        <v>702897</v>
      </c>
      <c r="AG8" s="32">
        <v>0</v>
      </c>
      <c r="AH8" s="32">
        <v>709103</v>
      </c>
      <c r="AI8" s="32">
        <v>64828</v>
      </c>
      <c r="AJ8" s="32">
        <v>0</v>
      </c>
      <c r="AK8" s="32">
        <v>0</v>
      </c>
      <c r="AL8" s="32">
        <v>0</v>
      </c>
      <c r="AM8" s="32">
        <v>0</v>
      </c>
      <c r="AN8" s="32">
        <v>0</v>
      </c>
      <c r="AO8" s="32">
        <v>0</v>
      </c>
      <c r="AP8" s="32">
        <v>0</v>
      </c>
      <c r="AQ8" s="32">
        <v>0</v>
      </c>
      <c r="AR8" s="32">
        <v>0</v>
      </c>
      <c r="AS8" s="32">
        <v>0</v>
      </c>
      <c r="AT8" s="32">
        <v>0</v>
      </c>
      <c r="AU8" s="32">
        <v>0</v>
      </c>
      <c r="AV8" s="32">
        <v>0</v>
      </c>
      <c r="AW8" s="32">
        <v>0</v>
      </c>
      <c r="AX8" s="32">
        <v>0</v>
      </c>
      <c r="AY8" s="32">
        <v>0</v>
      </c>
      <c r="AZ8" s="32">
        <v>0</v>
      </c>
      <c r="BA8" s="32">
        <v>0</v>
      </c>
      <c r="BB8" s="32">
        <v>0</v>
      </c>
      <c r="BC8" s="32">
        <v>0</v>
      </c>
      <c r="BD8" s="32">
        <v>0</v>
      </c>
      <c r="BE8" s="32">
        <v>0</v>
      </c>
      <c r="BF8" s="32">
        <v>0</v>
      </c>
      <c r="BG8" s="32">
        <v>0</v>
      </c>
      <c r="BH8" s="32">
        <v>0</v>
      </c>
      <c r="BI8" s="32">
        <v>0</v>
      </c>
      <c r="BJ8" s="32">
        <v>0</v>
      </c>
      <c r="BK8" s="32">
        <v>0</v>
      </c>
      <c r="BL8" s="32">
        <v>0</v>
      </c>
      <c r="BM8" s="32">
        <v>0</v>
      </c>
      <c r="BN8" s="32">
        <v>0</v>
      </c>
      <c r="BO8" s="32">
        <v>0</v>
      </c>
      <c r="BP8" s="32">
        <v>0</v>
      </c>
      <c r="BQ8" s="32">
        <v>0</v>
      </c>
      <c r="BR8" s="32">
        <v>0</v>
      </c>
      <c r="BS8" s="32">
        <v>0</v>
      </c>
      <c r="BT8" s="32">
        <v>0</v>
      </c>
      <c r="BU8" s="32">
        <v>0</v>
      </c>
      <c r="BV8" s="32">
        <v>0</v>
      </c>
      <c r="BW8" s="32">
        <v>0</v>
      </c>
      <c r="BX8" s="32">
        <v>2</v>
      </c>
      <c r="BY8" s="32">
        <v>0</v>
      </c>
      <c r="BZ8" s="32">
        <v>0</v>
      </c>
      <c r="CA8" s="32">
        <v>2</v>
      </c>
      <c r="CB8" s="32">
        <v>2</v>
      </c>
      <c r="CC8" s="32">
        <v>0</v>
      </c>
      <c r="CD8" s="32">
        <v>0</v>
      </c>
      <c r="CE8" s="32">
        <v>0</v>
      </c>
      <c r="CF8" s="32">
        <v>0</v>
      </c>
      <c r="CG8" s="32">
        <v>0</v>
      </c>
      <c r="CH8" s="32">
        <v>0</v>
      </c>
      <c r="CI8" s="32">
        <v>0</v>
      </c>
      <c r="CJ8" s="32">
        <v>0</v>
      </c>
      <c r="CK8" s="32">
        <v>0</v>
      </c>
      <c r="CL8" s="32">
        <v>0</v>
      </c>
      <c r="CM8" s="32">
        <v>0</v>
      </c>
      <c r="CN8" s="32">
        <v>0</v>
      </c>
      <c r="CO8" s="32">
        <v>0</v>
      </c>
      <c r="CP8" s="32">
        <v>0</v>
      </c>
      <c r="CQ8" s="32">
        <v>0</v>
      </c>
      <c r="CR8" s="32">
        <f t="shared" si="0"/>
        <v>195935</v>
      </c>
      <c r="CS8" s="32">
        <f t="shared" si="1"/>
        <v>872558</v>
      </c>
      <c r="CT8" s="32">
        <f t="shared" si="2"/>
        <v>266631</v>
      </c>
      <c r="CU8" s="32">
        <f t="shared" si="3"/>
        <v>1335124</v>
      </c>
      <c r="CV8" s="32">
        <f t="shared" si="4"/>
        <v>523674</v>
      </c>
      <c r="CW8" s="54"/>
      <c r="CX8" s="54"/>
      <c r="CY8" s="54"/>
      <c r="CZ8" s="54"/>
      <c r="DA8" s="54"/>
      <c r="DB8" s="54"/>
    </row>
    <row r="9" spans="1:106" ht="24.95" customHeight="1" x14ac:dyDescent="0.2">
      <c r="A9" s="20">
        <v>3</v>
      </c>
      <c r="B9" s="21" t="s">
        <v>30</v>
      </c>
      <c r="C9" s="32">
        <v>58432</v>
      </c>
      <c r="D9" s="32">
        <v>5192</v>
      </c>
      <c r="E9" s="32">
        <v>3305</v>
      </c>
      <c r="F9" s="32">
        <v>66929</v>
      </c>
      <c r="G9" s="32">
        <v>61699</v>
      </c>
      <c r="H9" s="32">
        <v>93941</v>
      </c>
      <c r="I9" s="32">
        <v>18393</v>
      </c>
      <c r="J9" s="32">
        <v>1</v>
      </c>
      <c r="K9" s="32">
        <v>112335</v>
      </c>
      <c r="L9" s="32">
        <v>5093</v>
      </c>
      <c r="M9" s="32">
        <v>84246</v>
      </c>
      <c r="N9" s="32">
        <v>7950</v>
      </c>
      <c r="O9" s="32">
        <v>271</v>
      </c>
      <c r="P9" s="32">
        <v>92467</v>
      </c>
      <c r="Q9" s="32">
        <v>86079</v>
      </c>
      <c r="R9" s="32">
        <v>83201</v>
      </c>
      <c r="S9" s="32">
        <v>18386</v>
      </c>
      <c r="T9" s="32">
        <v>5283</v>
      </c>
      <c r="U9" s="32">
        <v>106870</v>
      </c>
      <c r="V9" s="32">
        <v>78316</v>
      </c>
      <c r="W9" s="32">
        <v>21442</v>
      </c>
      <c r="X9" s="32">
        <v>3954</v>
      </c>
      <c r="Y9" s="32">
        <v>103712</v>
      </c>
      <c r="Z9" s="32">
        <v>8445</v>
      </c>
      <c r="AA9" s="32">
        <v>9736</v>
      </c>
      <c r="AB9" s="32">
        <v>447</v>
      </c>
      <c r="AC9" s="32">
        <v>18628</v>
      </c>
      <c r="AD9" s="32">
        <v>17956</v>
      </c>
      <c r="AE9" s="32">
        <v>14380</v>
      </c>
      <c r="AF9" s="32">
        <v>714008</v>
      </c>
      <c r="AG9" s="32">
        <v>289</v>
      </c>
      <c r="AH9" s="32">
        <v>728677</v>
      </c>
      <c r="AI9" s="32">
        <v>83527</v>
      </c>
      <c r="AJ9" s="32">
        <v>2</v>
      </c>
      <c r="AK9" s="32">
        <v>0</v>
      </c>
      <c r="AL9" s="32">
        <v>0</v>
      </c>
      <c r="AM9" s="32">
        <v>2</v>
      </c>
      <c r="AN9" s="32">
        <v>2</v>
      </c>
      <c r="AO9" s="32">
        <v>1</v>
      </c>
      <c r="AP9" s="32">
        <v>0</v>
      </c>
      <c r="AQ9" s="32">
        <v>0</v>
      </c>
      <c r="AR9" s="32">
        <v>1</v>
      </c>
      <c r="AS9" s="32">
        <v>1</v>
      </c>
      <c r="AT9" s="32">
        <v>0</v>
      </c>
      <c r="AU9" s="32">
        <v>0</v>
      </c>
      <c r="AV9" s="32">
        <v>0</v>
      </c>
      <c r="AW9" s="32">
        <v>0</v>
      </c>
      <c r="AX9" s="32">
        <v>0</v>
      </c>
      <c r="AY9" s="32">
        <v>3</v>
      </c>
      <c r="AZ9" s="32">
        <v>0</v>
      </c>
      <c r="BA9" s="32">
        <v>0</v>
      </c>
      <c r="BB9" s="32">
        <v>3</v>
      </c>
      <c r="BC9" s="32">
        <v>3</v>
      </c>
      <c r="BD9" s="32">
        <v>0</v>
      </c>
      <c r="BE9" s="32">
        <v>0</v>
      </c>
      <c r="BF9" s="32">
        <v>0</v>
      </c>
      <c r="BG9" s="32">
        <v>0</v>
      </c>
      <c r="BH9" s="32">
        <v>0</v>
      </c>
      <c r="BI9" s="32">
        <v>3613</v>
      </c>
      <c r="BJ9" s="32">
        <v>196</v>
      </c>
      <c r="BK9" s="32">
        <v>0</v>
      </c>
      <c r="BL9" s="32">
        <v>3809</v>
      </c>
      <c r="BM9" s="32">
        <v>1013</v>
      </c>
      <c r="BN9" s="32">
        <v>4682</v>
      </c>
      <c r="BO9" s="32">
        <v>6641</v>
      </c>
      <c r="BP9" s="32">
        <v>0</v>
      </c>
      <c r="BQ9" s="32">
        <v>11323</v>
      </c>
      <c r="BR9" s="32">
        <v>12424</v>
      </c>
      <c r="BS9" s="32">
        <v>2</v>
      </c>
      <c r="BT9" s="32">
        <v>0</v>
      </c>
      <c r="BU9" s="32">
        <v>0</v>
      </c>
      <c r="BV9" s="32">
        <v>2</v>
      </c>
      <c r="BW9" s="32">
        <v>2</v>
      </c>
      <c r="BX9" s="32">
        <v>3235</v>
      </c>
      <c r="BY9" s="32">
        <v>0</v>
      </c>
      <c r="BZ9" s="32">
        <v>0</v>
      </c>
      <c r="CA9" s="32">
        <v>3235</v>
      </c>
      <c r="CB9" s="32">
        <v>1995</v>
      </c>
      <c r="CC9" s="32">
        <v>0</v>
      </c>
      <c r="CD9" s="32">
        <v>0</v>
      </c>
      <c r="CE9" s="32">
        <v>0</v>
      </c>
      <c r="CF9" s="32">
        <v>0</v>
      </c>
      <c r="CG9" s="32">
        <v>0</v>
      </c>
      <c r="CH9" s="32">
        <v>708</v>
      </c>
      <c r="CI9" s="32">
        <v>454</v>
      </c>
      <c r="CJ9" s="32">
        <v>1</v>
      </c>
      <c r="CK9" s="32">
        <v>1163</v>
      </c>
      <c r="CL9" s="32">
        <v>1440</v>
      </c>
      <c r="CM9" s="32">
        <v>0</v>
      </c>
      <c r="CN9" s="32">
        <v>0</v>
      </c>
      <c r="CO9" s="32">
        <v>0</v>
      </c>
      <c r="CP9" s="32">
        <v>0</v>
      </c>
      <c r="CQ9" s="32">
        <v>0</v>
      </c>
      <c r="CR9" s="32">
        <f t="shared" si="0"/>
        <v>354891</v>
      </c>
      <c r="CS9" s="32">
        <f t="shared" si="1"/>
        <v>780956</v>
      </c>
      <c r="CT9" s="32">
        <f t="shared" si="2"/>
        <v>9597</v>
      </c>
      <c r="CU9" s="32">
        <f t="shared" si="3"/>
        <v>1145444</v>
      </c>
      <c r="CV9" s="32">
        <f t="shared" si="4"/>
        <v>374946</v>
      </c>
      <c r="CW9" s="54"/>
      <c r="CX9" s="54"/>
      <c r="CY9" s="54"/>
      <c r="CZ9" s="54"/>
      <c r="DA9" s="54"/>
      <c r="DB9" s="54"/>
    </row>
    <row r="10" spans="1:106" ht="24.95" customHeight="1" x14ac:dyDescent="0.2">
      <c r="A10" s="20">
        <v>4</v>
      </c>
      <c r="B10" s="21" t="s">
        <v>89</v>
      </c>
      <c r="C10" s="32">
        <v>11266</v>
      </c>
      <c r="D10" s="32">
        <v>33</v>
      </c>
      <c r="E10" s="32">
        <v>16</v>
      </c>
      <c r="F10" s="32">
        <v>11315</v>
      </c>
      <c r="G10" s="32">
        <v>10722</v>
      </c>
      <c r="H10" s="32">
        <v>5662</v>
      </c>
      <c r="I10" s="32">
        <v>12280</v>
      </c>
      <c r="J10" s="32">
        <v>604</v>
      </c>
      <c r="K10" s="32">
        <v>18546</v>
      </c>
      <c r="L10" s="32">
        <v>1003</v>
      </c>
      <c r="M10" s="32">
        <v>32775</v>
      </c>
      <c r="N10" s="32">
        <v>3225</v>
      </c>
      <c r="O10" s="32">
        <v>2923</v>
      </c>
      <c r="P10" s="32">
        <v>38923</v>
      </c>
      <c r="Q10" s="32">
        <v>31284</v>
      </c>
      <c r="R10" s="32">
        <v>53829</v>
      </c>
      <c r="S10" s="32">
        <v>3543</v>
      </c>
      <c r="T10" s="32">
        <v>6498</v>
      </c>
      <c r="U10" s="32">
        <v>63870</v>
      </c>
      <c r="V10" s="32">
        <v>49260</v>
      </c>
      <c r="W10" s="32">
        <v>5051</v>
      </c>
      <c r="X10" s="32">
        <v>7015</v>
      </c>
      <c r="Y10" s="32">
        <v>61326</v>
      </c>
      <c r="Z10" s="32">
        <v>1217</v>
      </c>
      <c r="AA10" s="32">
        <v>2753</v>
      </c>
      <c r="AB10" s="32">
        <v>82</v>
      </c>
      <c r="AC10" s="32">
        <v>4052</v>
      </c>
      <c r="AD10" s="32">
        <v>3722</v>
      </c>
      <c r="AE10" s="32">
        <v>7241</v>
      </c>
      <c r="AF10" s="32">
        <v>705645</v>
      </c>
      <c r="AG10" s="32">
        <v>78</v>
      </c>
      <c r="AH10" s="32">
        <v>712964</v>
      </c>
      <c r="AI10" s="32">
        <v>68357</v>
      </c>
      <c r="AJ10" s="32">
        <v>0</v>
      </c>
      <c r="AK10" s="32">
        <v>0</v>
      </c>
      <c r="AL10" s="32">
        <v>0</v>
      </c>
      <c r="AM10" s="32">
        <v>0</v>
      </c>
      <c r="AN10" s="32">
        <v>0</v>
      </c>
      <c r="AO10" s="32">
        <v>2</v>
      </c>
      <c r="AP10" s="32">
        <v>0</v>
      </c>
      <c r="AQ10" s="32">
        <v>0</v>
      </c>
      <c r="AR10" s="32">
        <v>2</v>
      </c>
      <c r="AS10" s="32">
        <v>2</v>
      </c>
      <c r="AT10" s="32">
        <v>2</v>
      </c>
      <c r="AU10" s="32">
        <v>0</v>
      </c>
      <c r="AV10" s="32">
        <v>0</v>
      </c>
      <c r="AW10" s="32">
        <v>2</v>
      </c>
      <c r="AX10" s="32">
        <v>2</v>
      </c>
      <c r="AY10" s="32">
        <v>0</v>
      </c>
      <c r="AZ10" s="32">
        <v>0</v>
      </c>
      <c r="BA10" s="32">
        <v>0</v>
      </c>
      <c r="BB10" s="32">
        <v>0</v>
      </c>
      <c r="BC10" s="32">
        <v>0</v>
      </c>
      <c r="BD10" s="32">
        <v>0</v>
      </c>
      <c r="BE10" s="32">
        <v>0</v>
      </c>
      <c r="BF10" s="32">
        <v>0</v>
      </c>
      <c r="BG10" s="32">
        <v>0</v>
      </c>
      <c r="BH10" s="32">
        <v>0</v>
      </c>
      <c r="BI10" s="32">
        <v>412</v>
      </c>
      <c r="BJ10" s="32">
        <v>1</v>
      </c>
      <c r="BK10" s="32">
        <v>0</v>
      </c>
      <c r="BL10" s="32">
        <v>413</v>
      </c>
      <c r="BM10" s="32">
        <v>80</v>
      </c>
      <c r="BN10" s="32">
        <v>1551</v>
      </c>
      <c r="BO10" s="32">
        <v>4306</v>
      </c>
      <c r="BP10" s="32">
        <v>2</v>
      </c>
      <c r="BQ10" s="32">
        <v>5859</v>
      </c>
      <c r="BR10" s="32">
        <v>5694</v>
      </c>
      <c r="BS10" s="32">
        <v>1172</v>
      </c>
      <c r="BT10" s="32">
        <v>2739</v>
      </c>
      <c r="BU10" s="32">
        <v>82</v>
      </c>
      <c r="BV10" s="32">
        <v>3993</v>
      </c>
      <c r="BW10" s="32">
        <v>3674</v>
      </c>
      <c r="BX10" s="32">
        <v>5023</v>
      </c>
      <c r="BY10" s="32">
        <v>11</v>
      </c>
      <c r="BZ10" s="32">
        <v>0</v>
      </c>
      <c r="CA10" s="32">
        <v>5034</v>
      </c>
      <c r="CB10" s="32">
        <v>1361</v>
      </c>
      <c r="CC10" s="32">
        <v>0</v>
      </c>
      <c r="CD10" s="32">
        <v>0</v>
      </c>
      <c r="CE10" s="32">
        <v>0</v>
      </c>
      <c r="CF10" s="32">
        <v>0</v>
      </c>
      <c r="CG10" s="32">
        <v>0</v>
      </c>
      <c r="CH10" s="32">
        <v>706</v>
      </c>
      <c r="CI10" s="32">
        <v>380</v>
      </c>
      <c r="CJ10" s="32">
        <v>13</v>
      </c>
      <c r="CK10" s="32">
        <v>1099</v>
      </c>
      <c r="CL10" s="32">
        <v>1229</v>
      </c>
      <c r="CM10" s="32">
        <v>0</v>
      </c>
      <c r="CN10" s="32">
        <v>0</v>
      </c>
      <c r="CO10" s="32">
        <v>0</v>
      </c>
      <c r="CP10" s="32">
        <v>0</v>
      </c>
      <c r="CQ10" s="32">
        <v>0</v>
      </c>
      <c r="CR10" s="32">
        <f t="shared" si="0"/>
        <v>120858</v>
      </c>
      <c r="CS10" s="32">
        <f t="shared" si="1"/>
        <v>734916</v>
      </c>
      <c r="CT10" s="32">
        <f t="shared" si="2"/>
        <v>10298</v>
      </c>
      <c r="CU10" s="32">
        <f t="shared" si="3"/>
        <v>866072</v>
      </c>
      <c r="CV10" s="32">
        <f t="shared" si="4"/>
        <v>188456</v>
      </c>
      <c r="CW10" s="54"/>
      <c r="CX10" s="54"/>
      <c r="CY10" s="54"/>
      <c r="CZ10" s="54"/>
      <c r="DA10" s="54"/>
      <c r="DB10" s="54"/>
    </row>
    <row r="11" spans="1:106" ht="24.95" customHeight="1" x14ac:dyDescent="0.2">
      <c r="A11" s="20">
        <v>5</v>
      </c>
      <c r="B11" s="21" t="s">
        <v>33</v>
      </c>
      <c r="C11" s="32">
        <v>95</v>
      </c>
      <c r="D11" s="32">
        <v>0</v>
      </c>
      <c r="E11" s="32">
        <v>0</v>
      </c>
      <c r="F11" s="32">
        <v>95</v>
      </c>
      <c r="G11" s="32">
        <v>645</v>
      </c>
      <c r="H11" s="32">
        <v>1107</v>
      </c>
      <c r="I11" s="32">
        <v>35878</v>
      </c>
      <c r="J11" s="32">
        <v>0</v>
      </c>
      <c r="K11" s="32">
        <v>36985</v>
      </c>
      <c r="L11" s="32">
        <v>15153</v>
      </c>
      <c r="M11" s="32">
        <v>13977</v>
      </c>
      <c r="N11" s="32">
        <v>11602</v>
      </c>
      <c r="O11" s="32">
        <v>751</v>
      </c>
      <c r="P11" s="32">
        <v>26330</v>
      </c>
      <c r="Q11" s="32">
        <v>23849</v>
      </c>
      <c r="R11" s="32">
        <v>2065</v>
      </c>
      <c r="S11" s="32">
        <v>0</v>
      </c>
      <c r="T11" s="32">
        <v>0</v>
      </c>
      <c r="U11" s="32">
        <v>2065</v>
      </c>
      <c r="V11" s="32">
        <v>1995</v>
      </c>
      <c r="W11" s="32">
        <v>0</v>
      </c>
      <c r="X11" s="32">
        <v>0</v>
      </c>
      <c r="Y11" s="32">
        <v>1995</v>
      </c>
      <c r="Z11" s="32">
        <v>5201</v>
      </c>
      <c r="AA11" s="32">
        <v>13408</v>
      </c>
      <c r="AB11" s="32">
        <v>1711</v>
      </c>
      <c r="AC11" s="32">
        <v>20320</v>
      </c>
      <c r="AD11" s="32">
        <v>21876</v>
      </c>
      <c r="AE11" s="32">
        <v>13480</v>
      </c>
      <c r="AF11" s="32">
        <v>717604</v>
      </c>
      <c r="AG11" s="32">
        <v>1711</v>
      </c>
      <c r="AH11" s="32">
        <v>732795</v>
      </c>
      <c r="AI11" s="32">
        <v>87220</v>
      </c>
      <c r="AJ11" s="32">
        <v>0</v>
      </c>
      <c r="AK11" s="32">
        <v>0</v>
      </c>
      <c r="AL11" s="32">
        <v>0</v>
      </c>
      <c r="AM11" s="32">
        <v>0</v>
      </c>
      <c r="AN11" s="32">
        <v>0</v>
      </c>
      <c r="AO11" s="32">
        <v>0</v>
      </c>
      <c r="AP11" s="32">
        <v>0</v>
      </c>
      <c r="AQ11" s="32">
        <v>0</v>
      </c>
      <c r="AR11" s="32">
        <v>0</v>
      </c>
      <c r="AS11" s="32">
        <v>0</v>
      </c>
      <c r="AT11" s="32">
        <v>0</v>
      </c>
      <c r="AU11" s="32">
        <v>0</v>
      </c>
      <c r="AV11" s="32">
        <v>0</v>
      </c>
      <c r="AW11" s="32">
        <v>0</v>
      </c>
      <c r="AX11" s="32">
        <v>0</v>
      </c>
      <c r="AY11" s="32">
        <v>0</v>
      </c>
      <c r="AZ11" s="32">
        <v>0</v>
      </c>
      <c r="BA11" s="32">
        <v>0</v>
      </c>
      <c r="BB11" s="32">
        <v>0</v>
      </c>
      <c r="BC11" s="32">
        <v>0</v>
      </c>
      <c r="BD11" s="32">
        <v>0</v>
      </c>
      <c r="BE11" s="32">
        <v>0</v>
      </c>
      <c r="BF11" s="32">
        <v>0</v>
      </c>
      <c r="BG11" s="32">
        <v>0</v>
      </c>
      <c r="BH11" s="32">
        <v>0</v>
      </c>
      <c r="BI11" s="32">
        <v>2015</v>
      </c>
      <c r="BJ11" s="32">
        <v>6</v>
      </c>
      <c r="BK11" s="32">
        <v>0</v>
      </c>
      <c r="BL11" s="32">
        <v>2021</v>
      </c>
      <c r="BM11" s="32">
        <v>428</v>
      </c>
      <c r="BN11" s="32">
        <v>2957</v>
      </c>
      <c r="BO11" s="32">
        <v>6838</v>
      </c>
      <c r="BP11" s="32">
        <v>0</v>
      </c>
      <c r="BQ11" s="32">
        <v>9795</v>
      </c>
      <c r="BR11" s="32">
        <v>8619</v>
      </c>
      <c r="BS11" s="32">
        <v>0</v>
      </c>
      <c r="BT11" s="32">
        <v>0</v>
      </c>
      <c r="BU11" s="32">
        <v>0</v>
      </c>
      <c r="BV11" s="32">
        <v>0</v>
      </c>
      <c r="BW11" s="32">
        <v>0</v>
      </c>
      <c r="BX11" s="32">
        <v>0</v>
      </c>
      <c r="BY11" s="32">
        <v>0</v>
      </c>
      <c r="BZ11" s="32">
        <v>0</v>
      </c>
      <c r="CA11" s="32">
        <v>0</v>
      </c>
      <c r="CB11" s="32">
        <v>2</v>
      </c>
      <c r="CC11" s="32">
        <v>0</v>
      </c>
      <c r="CD11" s="32">
        <v>8672</v>
      </c>
      <c r="CE11" s="32">
        <v>0</v>
      </c>
      <c r="CF11" s="32">
        <v>8672</v>
      </c>
      <c r="CG11" s="32">
        <v>6522</v>
      </c>
      <c r="CH11" s="32">
        <v>176</v>
      </c>
      <c r="CI11" s="32">
        <v>0</v>
      </c>
      <c r="CJ11" s="32">
        <v>0</v>
      </c>
      <c r="CK11" s="32">
        <v>176</v>
      </c>
      <c r="CL11" s="32">
        <v>201</v>
      </c>
      <c r="CM11" s="32">
        <v>0</v>
      </c>
      <c r="CN11" s="32">
        <v>0</v>
      </c>
      <c r="CO11" s="32">
        <v>0</v>
      </c>
      <c r="CP11" s="32">
        <v>0</v>
      </c>
      <c r="CQ11" s="32">
        <v>0</v>
      </c>
      <c r="CR11" s="32">
        <f t="shared" si="0"/>
        <v>41073</v>
      </c>
      <c r="CS11" s="32">
        <f t="shared" si="1"/>
        <v>794008</v>
      </c>
      <c r="CT11" s="32">
        <f t="shared" si="2"/>
        <v>4173</v>
      </c>
      <c r="CU11" s="32">
        <f t="shared" si="3"/>
        <v>839254</v>
      </c>
      <c r="CV11" s="32">
        <f t="shared" si="4"/>
        <v>166510</v>
      </c>
      <c r="CW11" s="54"/>
      <c r="CX11" s="54"/>
      <c r="CY11" s="54"/>
      <c r="CZ11" s="54"/>
      <c r="DA11" s="54"/>
      <c r="DB11" s="54"/>
    </row>
    <row r="12" spans="1:106" ht="24.95" customHeight="1" x14ac:dyDescent="0.2">
      <c r="A12" s="20">
        <v>6</v>
      </c>
      <c r="B12" s="21" t="s">
        <v>31</v>
      </c>
      <c r="C12" s="32">
        <v>368</v>
      </c>
      <c r="D12" s="32">
        <v>90</v>
      </c>
      <c r="E12" s="32">
        <v>8470</v>
      </c>
      <c r="F12" s="32">
        <v>8928</v>
      </c>
      <c r="G12" s="32">
        <v>10424</v>
      </c>
      <c r="H12" s="32">
        <v>2565</v>
      </c>
      <c r="I12" s="32">
        <v>7436</v>
      </c>
      <c r="J12" s="32">
        <v>11026</v>
      </c>
      <c r="K12" s="32">
        <v>21027</v>
      </c>
      <c r="L12" s="32">
        <v>16974</v>
      </c>
      <c r="M12" s="32">
        <v>15698</v>
      </c>
      <c r="N12" s="32">
        <v>887</v>
      </c>
      <c r="O12" s="32">
        <v>10029</v>
      </c>
      <c r="P12" s="32">
        <v>26614</v>
      </c>
      <c r="Q12" s="32">
        <v>20202</v>
      </c>
      <c r="R12" s="32">
        <v>3273</v>
      </c>
      <c r="S12" s="32">
        <v>162</v>
      </c>
      <c r="T12" s="32">
        <v>12449</v>
      </c>
      <c r="U12" s="32">
        <v>15884</v>
      </c>
      <c r="V12" s="32">
        <v>8160</v>
      </c>
      <c r="W12" s="32">
        <v>515</v>
      </c>
      <c r="X12" s="32">
        <v>12577</v>
      </c>
      <c r="Y12" s="32">
        <v>21252</v>
      </c>
      <c r="Z12" s="32">
        <v>448</v>
      </c>
      <c r="AA12" s="32">
        <v>1783</v>
      </c>
      <c r="AB12" s="32">
        <v>14673</v>
      </c>
      <c r="AC12" s="32">
        <v>16904</v>
      </c>
      <c r="AD12" s="32">
        <v>4275</v>
      </c>
      <c r="AE12" s="32">
        <v>6503</v>
      </c>
      <c r="AF12" s="32">
        <v>704277</v>
      </c>
      <c r="AG12" s="32">
        <v>14586</v>
      </c>
      <c r="AH12" s="32">
        <v>725366</v>
      </c>
      <c r="AI12" s="32">
        <v>68444</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1051</v>
      </c>
      <c r="BJ12" s="32">
        <v>6</v>
      </c>
      <c r="BK12" s="32">
        <v>0</v>
      </c>
      <c r="BL12" s="32">
        <v>1057</v>
      </c>
      <c r="BM12" s="32">
        <v>299</v>
      </c>
      <c r="BN12" s="32">
        <v>877</v>
      </c>
      <c r="BO12" s="32">
        <v>2903</v>
      </c>
      <c r="BP12" s="32">
        <v>5</v>
      </c>
      <c r="BQ12" s="32">
        <v>3785</v>
      </c>
      <c r="BR12" s="32">
        <v>3830</v>
      </c>
      <c r="BS12" s="32">
        <v>0</v>
      </c>
      <c r="BT12" s="32">
        <v>0</v>
      </c>
      <c r="BU12" s="32">
        <v>0</v>
      </c>
      <c r="BV12" s="32">
        <v>0</v>
      </c>
      <c r="BW12" s="32">
        <v>0</v>
      </c>
      <c r="BX12" s="32">
        <v>3039</v>
      </c>
      <c r="BY12" s="32">
        <v>140</v>
      </c>
      <c r="BZ12" s="32">
        <v>1</v>
      </c>
      <c r="CA12" s="32">
        <v>3180</v>
      </c>
      <c r="CB12" s="32">
        <v>704</v>
      </c>
      <c r="CC12" s="32">
        <v>0</v>
      </c>
      <c r="CD12" s="32">
        <v>0</v>
      </c>
      <c r="CE12" s="32">
        <v>0</v>
      </c>
      <c r="CF12" s="32">
        <v>0</v>
      </c>
      <c r="CG12" s="32">
        <v>0</v>
      </c>
      <c r="CH12" s="32">
        <v>1167</v>
      </c>
      <c r="CI12" s="32">
        <v>1537</v>
      </c>
      <c r="CJ12" s="32">
        <v>0</v>
      </c>
      <c r="CK12" s="32">
        <v>2704</v>
      </c>
      <c r="CL12" s="32">
        <v>3433</v>
      </c>
      <c r="CM12" s="32">
        <v>0</v>
      </c>
      <c r="CN12" s="32">
        <v>0</v>
      </c>
      <c r="CO12" s="32">
        <v>0</v>
      </c>
      <c r="CP12" s="32">
        <v>0</v>
      </c>
      <c r="CQ12" s="32">
        <v>0</v>
      </c>
      <c r="CR12" s="32">
        <f t="shared" si="0"/>
        <v>34989</v>
      </c>
      <c r="CS12" s="32">
        <f t="shared" si="1"/>
        <v>719221</v>
      </c>
      <c r="CT12" s="32">
        <f t="shared" si="2"/>
        <v>71239</v>
      </c>
      <c r="CU12" s="32">
        <f t="shared" si="3"/>
        <v>825449</v>
      </c>
      <c r="CV12" s="32">
        <f t="shared" si="4"/>
        <v>149837</v>
      </c>
      <c r="CW12" s="54"/>
      <c r="CX12" s="54"/>
      <c r="CY12" s="54"/>
      <c r="CZ12" s="54"/>
      <c r="DA12" s="54"/>
      <c r="DB12" s="54"/>
    </row>
    <row r="13" spans="1:106" ht="24.95" customHeight="1" x14ac:dyDescent="0.2">
      <c r="A13" s="20">
        <v>7</v>
      </c>
      <c r="B13" s="21" t="s">
        <v>34</v>
      </c>
      <c r="C13" s="32">
        <v>9382</v>
      </c>
      <c r="D13" s="32">
        <v>2579</v>
      </c>
      <c r="E13" s="32">
        <v>0</v>
      </c>
      <c r="F13" s="32">
        <v>11961</v>
      </c>
      <c r="G13" s="32">
        <v>10492</v>
      </c>
      <c r="H13" s="32">
        <v>3074</v>
      </c>
      <c r="I13" s="32">
        <v>25234</v>
      </c>
      <c r="J13" s="32">
        <v>0</v>
      </c>
      <c r="K13" s="32">
        <v>28308</v>
      </c>
      <c r="L13" s="32">
        <v>6581</v>
      </c>
      <c r="M13" s="32">
        <v>6939</v>
      </c>
      <c r="N13" s="32">
        <v>1004</v>
      </c>
      <c r="O13" s="32">
        <v>1429</v>
      </c>
      <c r="P13" s="32">
        <v>9372</v>
      </c>
      <c r="Q13" s="32">
        <v>8913</v>
      </c>
      <c r="R13" s="32">
        <v>13818</v>
      </c>
      <c r="S13" s="32">
        <v>60</v>
      </c>
      <c r="T13" s="32">
        <v>0</v>
      </c>
      <c r="U13" s="32">
        <v>13878</v>
      </c>
      <c r="V13" s="32">
        <v>10872</v>
      </c>
      <c r="W13" s="32">
        <v>60</v>
      </c>
      <c r="X13" s="32">
        <v>0</v>
      </c>
      <c r="Y13" s="32">
        <v>10932</v>
      </c>
      <c r="Z13" s="32">
        <v>817</v>
      </c>
      <c r="AA13" s="32">
        <v>1816</v>
      </c>
      <c r="AB13" s="32">
        <v>3759</v>
      </c>
      <c r="AC13" s="32">
        <v>6392</v>
      </c>
      <c r="AD13" s="32">
        <v>6694</v>
      </c>
      <c r="AE13" s="32">
        <v>7042</v>
      </c>
      <c r="AF13" s="32">
        <v>704671</v>
      </c>
      <c r="AG13" s="32">
        <v>3759</v>
      </c>
      <c r="AH13" s="32">
        <v>715472</v>
      </c>
      <c r="AI13" s="32">
        <v>71418</v>
      </c>
      <c r="AJ13" s="32">
        <v>0</v>
      </c>
      <c r="AK13" s="32">
        <v>0</v>
      </c>
      <c r="AL13" s="32">
        <v>0</v>
      </c>
      <c r="AM13" s="32">
        <v>0</v>
      </c>
      <c r="AN13" s="32">
        <v>0</v>
      </c>
      <c r="AO13" s="32">
        <v>0</v>
      </c>
      <c r="AP13" s="32">
        <v>0</v>
      </c>
      <c r="AQ13" s="32">
        <v>0</v>
      </c>
      <c r="AR13" s="32">
        <v>0</v>
      </c>
      <c r="AS13" s="32">
        <v>0</v>
      </c>
      <c r="AT13" s="32">
        <v>0</v>
      </c>
      <c r="AU13" s="32">
        <v>0</v>
      </c>
      <c r="AV13" s="32">
        <v>0</v>
      </c>
      <c r="AW13" s="32">
        <v>0</v>
      </c>
      <c r="AX13" s="32">
        <v>0</v>
      </c>
      <c r="AY13" s="32">
        <v>0</v>
      </c>
      <c r="AZ13" s="32">
        <v>0</v>
      </c>
      <c r="BA13" s="32">
        <v>0</v>
      </c>
      <c r="BB13" s="32">
        <v>0</v>
      </c>
      <c r="BC13" s="32">
        <v>0</v>
      </c>
      <c r="BD13" s="32">
        <v>0</v>
      </c>
      <c r="BE13" s="32">
        <v>0</v>
      </c>
      <c r="BF13" s="32">
        <v>0</v>
      </c>
      <c r="BG13" s="32">
        <v>0</v>
      </c>
      <c r="BH13" s="32">
        <v>0</v>
      </c>
      <c r="BI13" s="32">
        <v>3569</v>
      </c>
      <c r="BJ13" s="32">
        <v>27</v>
      </c>
      <c r="BK13" s="32">
        <v>104</v>
      </c>
      <c r="BL13" s="32">
        <v>3700</v>
      </c>
      <c r="BM13" s="32">
        <v>2201</v>
      </c>
      <c r="BN13" s="32">
        <v>404</v>
      </c>
      <c r="BO13" s="32">
        <v>2396</v>
      </c>
      <c r="BP13" s="32">
        <v>1</v>
      </c>
      <c r="BQ13" s="32">
        <v>2801</v>
      </c>
      <c r="BR13" s="32">
        <v>3172</v>
      </c>
      <c r="BS13" s="32">
        <v>2</v>
      </c>
      <c r="BT13" s="32">
        <v>20122</v>
      </c>
      <c r="BU13" s="32">
        <v>0</v>
      </c>
      <c r="BV13" s="32">
        <v>20124</v>
      </c>
      <c r="BW13" s="32">
        <v>26990</v>
      </c>
      <c r="BX13" s="32">
        <v>216</v>
      </c>
      <c r="BY13" s="32">
        <v>10</v>
      </c>
      <c r="BZ13" s="32">
        <v>0</v>
      </c>
      <c r="CA13" s="32">
        <v>226</v>
      </c>
      <c r="CB13" s="32">
        <v>152</v>
      </c>
      <c r="CC13" s="32">
        <v>0</v>
      </c>
      <c r="CD13" s="32">
        <v>0</v>
      </c>
      <c r="CE13" s="32">
        <v>0</v>
      </c>
      <c r="CF13" s="32">
        <v>0</v>
      </c>
      <c r="CG13" s="32">
        <v>0</v>
      </c>
      <c r="CH13" s="32">
        <v>37</v>
      </c>
      <c r="CI13" s="32">
        <v>26</v>
      </c>
      <c r="CJ13" s="32">
        <v>1</v>
      </c>
      <c r="CK13" s="32">
        <v>64</v>
      </c>
      <c r="CL13" s="32">
        <v>98</v>
      </c>
      <c r="CM13" s="32">
        <v>0</v>
      </c>
      <c r="CN13" s="32">
        <v>0</v>
      </c>
      <c r="CO13" s="32">
        <v>0</v>
      </c>
      <c r="CP13" s="32">
        <v>0</v>
      </c>
      <c r="CQ13" s="32">
        <v>0</v>
      </c>
      <c r="CR13" s="32">
        <f t="shared" si="0"/>
        <v>45300</v>
      </c>
      <c r="CS13" s="32">
        <f t="shared" si="1"/>
        <v>757945</v>
      </c>
      <c r="CT13" s="32">
        <f t="shared" si="2"/>
        <v>9053</v>
      </c>
      <c r="CU13" s="32">
        <f t="shared" si="3"/>
        <v>812298</v>
      </c>
      <c r="CV13" s="32">
        <f t="shared" si="4"/>
        <v>147643</v>
      </c>
      <c r="CW13" s="54"/>
      <c r="CX13" s="54"/>
      <c r="CY13" s="54"/>
      <c r="CZ13" s="54"/>
      <c r="DA13" s="54"/>
      <c r="DB13" s="54"/>
    </row>
    <row r="14" spans="1:106" ht="24.95" customHeight="1" x14ac:dyDescent="0.2">
      <c r="A14" s="20">
        <v>8</v>
      </c>
      <c r="B14" s="21" t="s">
        <v>36</v>
      </c>
      <c r="C14" s="32">
        <v>941</v>
      </c>
      <c r="D14" s="32">
        <v>983</v>
      </c>
      <c r="E14" s="32">
        <v>1953</v>
      </c>
      <c r="F14" s="32">
        <v>3877</v>
      </c>
      <c r="G14" s="32">
        <v>18078</v>
      </c>
      <c r="H14" s="32">
        <v>502</v>
      </c>
      <c r="I14" s="32">
        <v>32700</v>
      </c>
      <c r="J14" s="32">
        <v>140</v>
      </c>
      <c r="K14" s="32">
        <v>33342</v>
      </c>
      <c r="L14" s="32">
        <v>2545</v>
      </c>
      <c r="M14" s="32">
        <v>6663</v>
      </c>
      <c r="N14" s="32">
        <v>1154</v>
      </c>
      <c r="O14" s="32">
        <v>3414</v>
      </c>
      <c r="P14" s="32">
        <v>11231</v>
      </c>
      <c r="Q14" s="32">
        <v>26934</v>
      </c>
      <c r="R14" s="32">
        <v>7155</v>
      </c>
      <c r="S14" s="32">
        <v>659</v>
      </c>
      <c r="T14" s="32">
        <v>3188</v>
      </c>
      <c r="U14" s="32">
        <v>11002</v>
      </c>
      <c r="V14" s="32">
        <v>22649</v>
      </c>
      <c r="W14" s="32">
        <v>676</v>
      </c>
      <c r="X14" s="32">
        <v>3711</v>
      </c>
      <c r="Y14" s="32">
        <v>27036</v>
      </c>
      <c r="Z14" s="32">
        <v>1877</v>
      </c>
      <c r="AA14" s="32">
        <v>1018</v>
      </c>
      <c r="AB14" s="32">
        <v>2285</v>
      </c>
      <c r="AC14" s="32">
        <v>5180</v>
      </c>
      <c r="AD14" s="32">
        <v>3776</v>
      </c>
      <c r="AE14" s="32">
        <v>9783</v>
      </c>
      <c r="AF14" s="32">
        <v>703913</v>
      </c>
      <c r="AG14" s="32">
        <v>2285</v>
      </c>
      <c r="AH14" s="32">
        <v>715981</v>
      </c>
      <c r="AI14" s="32">
        <v>68940</v>
      </c>
      <c r="AJ14" s="32">
        <v>0</v>
      </c>
      <c r="AK14" s="32">
        <v>0</v>
      </c>
      <c r="AL14" s="32">
        <v>0</v>
      </c>
      <c r="AM14" s="32">
        <v>0</v>
      </c>
      <c r="AN14" s="32">
        <v>0</v>
      </c>
      <c r="AO14" s="32">
        <v>12</v>
      </c>
      <c r="AP14" s="32">
        <v>0</v>
      </c>
      <c r="AQ14" s="32">
        <v>2</v>
      </c>
      <c r="AR14" s="32">
        <v>14</v>
      </c>
      <c r="AS14" s="32">
        <v>12</v>
      </c>
      <c r="AT14" s="32">
        <v>8</v>
      </c>
      <c r="AU14" s="32">
        <v>0</v>
      </c>
      <c r="AV14" s="32">
        <v>1</v>
      </c>
      <c r="AW14" s="32">
        <v>9</v>
      </c>
      <c r="AX14" s="32">
        <v>10</v>
      </c>
      <c r="AY14" s="32">
        <v>1</v>
      </c>
      <c r="AZ14" s="32">
        <v>0</v>
      </c>
      <c r="BA14" s="32">
        <v>2</v>
      </c>
      <c r="BB14" s="32">
        <v>3</v>
      </c>
      <c r="BC14" s="32">
        <v>16</v>
      </c>
      <c r="BD14" s="32">
        <v>1</v>
      </c>
      <c r="BE14" s="32">
        <v>0</v>
      </c>
      <c r="BF14" s="32">
        <v>0</v>
      </c>
      <c r="BG14" s="32">
        <v>1</v>
      </c>
      <c r="BH14" s="32">
        <v>5</v>
      </c>
      <c r="BI14" s="32">
        <v>445</v>
      </c>
      <c r="BJ14" s="32">
        <v>59</v>
      </c>
      <c r="BK14" s="32">
        <v>2</v>
      </c>
      <c r="BL14" s="32">
        <v>506</v>
      </c>
      <c r="BM14" s="32">
        <v>125</v>
      </c>
      <c r="BN14" s="32">
        <v>403</v>
      </c>
      <c r="BO14" s="32">
        <v>1625</v>
      </c>
      <c r="BP14" s="32">
        <v>35</v>
      </c>
      <c r="BQ14" s="32">
        <v>2063</v>
      </c>
      <c r="BR14" s="32">
        <v>2849</v>
      </c>
      <c r="BS14" s="32">
        <v>6239</v>
      </c>
      <c r="BT14" s="32">
        <v>12198</v>
      </c>
      <c r="BU14" s="32">
        <v>0</v>
      </c>
      <c r="BV14" s="32">
        <v>18437</v>
      </c>
      <c r="BW14" s="32">
        <v>26038</v>
      </c>
      <c r="BX14" s="32">
        <v>519</v>
      </c>
      <c r="BY14" s="32">
        <v>0</v>
      </c>
      <c r="BZ14" s="32">
        <v>0</v>
      </c>
      <c r="CA14" s="32">
        <v>519</v>
      </c>
      <c r="CB14" s="32">
        <v>190</v>
      </c>
      <c r="CC14" s="32">
        <v>0</v>
      </c>
      <c r="CD14" s="32">
        <v>0</v>
      </c>
      <c r="CE14" s="32">
        <v>0</v>
      </c>
      <c r="CF14" s="32">
        <v>0</v>
      </c>
      <c r="CG14" s="32">
        <v>0</v>
      </c>
      <c r="CH14" s="32">
        <v>212</v>
      </c>
      <c r="CI14" s="32">
        <v>79</v>
      </c>
      <c r="CJ14" s="32">
        <v>4</v>
      </c>
      <c r="CK14" s="32">
        <v>295</v>
      </c>
      <c r="CL14" s="32">
        <v>402</v>
      </c>
      <c r="CM14" s="32">
        <v>0</v>
      </c>
      <c r="CN14" s="32">
        <v>0</v>
      </c>
      <c r="CO14" s="32">
        <v>0</v>
      </c>
      <c r="CP14" s="32">
        <v>0</v>
      </c>
      <c r="CQ14" s="32">
        <v>0</v>
      </c>
      <c r="CR14" s="32">
        <f t="shared" si="0"/>
        <v>34761</v>
      </c>
      <c r="CS14" s="32">
        <f t="shared" si="1"/>
        <v>754388</v>
      </c>
      <c r="CT14" s="32">
        <f t="shared" si="2"/>
        <v>13311</v>
      </c>
      <c r="CU14" s="32">
        <f t="shared" si="3"/>
        <v>802460</v>
      </c>
      <c r="CV14" s="32">
        <f t="shared" si="4"/>
        <v>176956</v>
      </c>
      <c r="CW14" s="54"/>
      <c r="CX14" s="54"/>
      <c r="CY14" s="54"/>
      <c r="CZ14" s="54"/>
      <c r="DA14" s="54"/>
      <c r="DB14" s="54"/>
    </row>
    <row r="15" spans="1:106" ht="24.95" customHeight="1" x14ac:dyDescent="0.2">
      <c r="A15" s="20">
        <v>9</v>
      </c>
      <c r="B15" s="21" t="s">
        <v>32</v>
      </c>
      <c r="C15" s="32">
        <v>7585</v>
      </c>
      <c r="D15" s="32">
        <v>24</v>
      </c>
      <c r="E15" s="32">
        <v>3783</v>
      </c>
      <c r="F15" s="32">
        <v>11392</v>
      </c>
      <c r="G15" s="32">
        <v>12587</v>
      </c>
      <c r="H15" s="32">
        <v>12382</v>
      </c>
      <c r="I15" s="32">
        <v>1978</v>
      </c>
      <c r="J15" s="32">
        <v>5721</v>
      </c>
      <c r="K15" s="32">
        <v>20081</v>
      </c>
      <c r="L15" s="32">
        <v>23222</v>
      </c>
      <c r="M15" s="32">
        <v>16422</v>
      </c>
      <c r="N15" s="32">
        <v>566</v>
      </c>
      <c r="O15" s="32">
        <v>2564</v>
      </c>
      <c r="P15" s="32">
        <v>19552</v>
      </c>
      <c r="Q15" s="32">
        <v>19705</v>
      </c>
      <c r="R15" s="32">
        <v>26888</v>
      </c>
      <c r="S15" s="32">
        <v>953</v>
      </c>
      <c r="T15" s="32">
        <v>8691</v>
      </c>
      <c r="U15" s="32">
        <v>36532</v>
      </c>
      <c r="V15" s="32">
        <v>27401</v>
      </c>
      <c r="W15" s="32">
        <v>912</v>
      </c>
      <c r="X15" s="32">
        <v>10443</v>
      </c>
      <c r="Y15" s="32">
        <v>38756</v>
      </c>
      <c r="Z15" s="32">
        <v>729</v>
      </c>
      <c r="AA15" s="32">
        <v>589</v>
      </c>
      <c r="AB15" s="32">
        <v>710</v>
      </c>
      <c r="AC15" s="32">
        <v>2028</v>
      </c>
      <c r="AD15" s="32">
        <v>1525</v>
      </c>
      <c r="AE15" s="32">
        <v>6924</v>
      </c>
      <c r="AF15" s="32">
        <v>703362</v>
      </c>
      <c r="AG15" s="32">
        <v>710</v>
      </c>
      <c r="AH15" s="32">
        <v>710996</v>
      </c>
      <c r="AI15" s="32">
        <v>66196</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171</v>
      </c>
      <c r="BJ15" s="32">
        <v>1</v>
      </c>
      <c r="BK15" s="32">
        <v>0</v>
      </c>
      <c r="BL15" s="32">
        <v>172</v>
      </c>
      <c r="BM15" s="32">
        <v>4</v>
      </c>
      <c r="BN15" s="32">
        <v>3</v>
      </c>
      <c r="BO15" s="32">
        <v>0</v>
      </c>
      <c r="BP15" s="32">
        <v>0</v>
      </c>
      <c r="BQ15" s="32">
        <v>3</v>
      </c>
      <c r="BR15" s="32">
        <v>217</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f t="shared" si="0"/>
        <v>71104</v>
      </c>
      <c r="CS15" s="32">
        <f t="shared" si="1"/>
        <v>707473</v>
      </c>
      <c r="CT15" s="32">
        <f t="shared" si="2"/>
        <v>22179</v>
      </c>
      <c r="CU15" s="32">
        <f t="shared" si="3"/>
        <v>800756</v>
      </c>
      <c r="CV15" s="32">
        <f t="shared" si="4"/>
        <v>162212</v>
      </c>
      <c r="CW15" s="54"/>
      <c r="CX15" s="54"/>
      <c r="CY15" s="54"/>
      <c r="CZ15" s="54"/>
      <c r="DA15" s="54"/>
      <c r="DB15" s="54"/>
    </row>
    <row r="16" spans="1:106" ht="24.95" customHeight="1" x14ac:dyDescent="0.2">
      <c r="A16" s="20">
        <v>10</v>
      </c>
      <c r="B16" s="21" t="s">
        <v>35</v>
      </c>
      <c r="C16" s="32">
        <v>1776</v>
      </c>
      <c r="D16" s="32">
        <v>381</v>
      </c>
      <c r="E16" s="32">
        <v>913</v>
      </c>
      <c r="F16" s="32">
        <v>3070</v>
      </c>
      <c r="G16" s="32">
        <v>3174</v>
      </c>
      <c r="H16" s="32">
        <v>3071</v>
      </c>
      <c r="I16" s="32">
        <v>4660</v>
      </c>
      <c r="J16" s="32">
        <v>559</v>
      </c>
      <c r="K16" s="32">
        <v>8290</v>
      </c>
      <c r="L16" s="32">
        <v>748</v>
      </c>
      <c r="M16" s="32">
        <v>17977</v>
      </c>
      <c r="N16" s="32">
        <v>1947</v>
      </c>
      <c r="O16" s="32">
        <v>3045</v>
      </c>
      <c r="P16" s="32">
        <v>22969</v>
      </c>
      <c r="Q16" s="32">
        <v>20179</v>
      </c>
      <c r="R16" s="32">
        <v>19613</v>
      </c>
      <c r="S16" s="32">
        <v>1832</v>
      </c>
      <c r="T16" s="32">
        <v>3607</v>
      </c>
      <c r="U16" s="32">
        <v>25052</v>
      </c>
      <c r="V16" s="32">
        <v>19593</v>
      </c>
      <c r="W16" s="32">
        <v>1964</v>
      </c>
      <c r="X16" s="32">
        <v>4253</v>
      </c>
      <c r="Y16" s="32">
        <v>25810</v>
      </c>
      <c r="Z16" s="32">
        <v>1576</v>
      </c>
      <c r="AA16" s="32">
        <v>2190</v>
      </c>
      <c r="AB16" s="32">
        <v>864</v>
      </c>
      <c r="AC16" s="32">
        <v>4630</v>
      </c>
      <c r="AD16" s="32">
        <v>4057</v>
      </c>
      <c r="AE16" s="32">
        <v>7770</v>
      </c>
      <c r="AF16" s="32">
        <v>705090</v>
      </c>
      <c r="AG16" s="32">
        <v>864</v>
      </c>
      <c r="AH16" s="32">
        <v>713724</v>
      </c>
      <c r="AI16" s="32">
        <v>68936</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1248</v>
      </c>
      <c r="BJ16" s="32">
        <v>8</v>
      </c>
      <c r="BK16" s="32">
        <v>1</v>
      </c>
      <c r="BL16" s="32">
        <v>1257</v>
      </c>
      <c r="BM16" s="32">
        <v>1408</v>
      </c>
      <c r="BN16" s="32">
        <v>1694</v>
      </c>
      <c r="BO16" s="32">
        <v>529</v>
      </c>
      <c r="BP16" s="32">
        <v>8</v>
      </c>
      <c r="BQ16" s="32">
        <v>2231</v>
      </c>
      <c r="BR16" s="32">
        <v>2158</v>
      </c>
      <c r="BS16" s="32">
        <v>48</v>
      </c>
      <c r="BT16" s="32">
        <v>7</v>
      </c>
      <c r="BU16" s="32">
        <v>0</v>
      </c>
      <c r="BV16" s="32">
        <v>55</v>
      </c>
      <c r="BW16" s="32">
        <v>59</v>
      </c>
      <c r="BX16" s="32">
        <v>0</v>
      </c>
      <c r="BY16" s="32">
        <v>0</v>
      </c>
      <c r="BZ16" s="32">
        <v>0</v>
      </c>
      <c r="CA16" s="32">
        <v>0</v>
      </c>
      <c r="CB16" s="32">
        <v>0</v>
      </c>
      <c r="CC16" s="32">
        <v>0</v>
      </c>
      <c r="CD16" s="32">
        <v>0</v>
      </c>
      <c r="CE16" s="32">
        <v>0</v>
      </c>
      <c r="CF16" s="32">
        <v>0</v>
      </c>
      <c r="CG16" s="32">
        <v>0</v>
      </c>
      <c r="CH16" s="32">
        <v>330</v>
      </c>
      <c r="CI16" s="32">
        <v>201</v>
      </c>
      <c r="CJ16" s="32">
        <v>2</v>
      </c>
      <c r="CK16" s="32">
        <v>533</v>
      </c>
      <c r="CL16" s="32">
        <v>558</v>
      </c>
      <c r="CM16" s="32">
        <v>0</v>
      </c>
      <c r="CN16" s="32">
        <v>0</v>
      </c>
      <c r="CO16" s="32">
        <v>0</v>
      </c>
      <c r="CP16" s="32">
        <v>0</v>
      </c>
      <c r="CQ16" s="32">
        <v>0</v>
      </c>
      <c r="CR16" s="32">
        <f t="shared" si="0"/>
        <v>55103</v>
      </c>
      <c r="CS16" s="32">
        <f t="shared" si="1"/>
        <v>716845</v>
      </c>
      <c r="CT16" s="32">
        <f t="shared" si="2"/>
        <v>9863</v>
      </c>
      <c r="CU16" s="32">
        <f t="shared" si="3"/>
        <v>781811</v>
      </c>
      <c r="CV16" s="32">
        <f t="shared" si="4"/>
        <v>127087</v>
      </c>
      <c r="CW16" s="54"/>
      <c r="CX16" s="54"/>
      <c r="CY16" s="54"/>
      <c r="CZ16" s="54"/>
      <c r="DA16" s="54"/>
      <c r="DB16" s="54"/>
    </row>
    <row r="17" spans="1:106" ht="24.95" customHeight="1" x14ac:dyDescent="0.2">
      <c r="A17" s="20">
        <v>11</v>
      </c>
      <c r="B17" s="21" t="s">
        <v>95</v>
      </c>
      <c r="C17" s="32">
        <v>2926</v>
      </c>
      <c r="D17" s="32">
        <v>27</v>
      </c>
      <c r="E17" s="32">
        <v>3724</v>
      </c>
      <c r="F17" s="32">
        <v>6677</v>
      </c>
      <c r="G17" s="32">
        <v>6953</v>
      </c>
      <c r="H17" s="32">
        <v>24</v>
      </c>
      <c r="I17" s="32">
        <v>1022</v>
      </c>
      <c r="J17" s="32">
        <v>0</v>
      </c>
      <c r="K17" s="32">
        <v>1046</v>
      </c>
      <c r="L17" s="32">
        <v>80</v>
      </c>
      <c r="M17" s="32">
        <v>11890</v>
      </c>
      <c r="N17" s="32">
        <v>566</v>
      </c>
      <c r="O17" s="32">
        <v>4226</v>
      </c>
      <c r="P17" s="32">
        <v>16682</v>
      </c>
      <c r="Q17" s="32">
        <v>12061</v>
      </c>
      <c r="R17" s="32">
        <v>15367</v>
      </c>
      <c r="S17" s="32">
        <v>148</v>
      </c>
      <c r="T17" s="32">
        <v>10685</v>
      </c>
      <c r="U17" s="32">
        <v>26200</v>
      </c>
      <c r="V17" s="32">
        <v>10243</v>
      </c>
      <c r="W17" s="32">
        <v>126</v>
      </c>
      <c r="X17" s="32">
        <v>11223</v>
      </c>
      <c r="Y17" s="32">
        <v>21592</v>
      </c>
      <c r="Z17" s="32">
        <v>1196</v>
      </c>
      <c r="AA17" s="32">
        <v>860</v>
      </c>
      <c r="AB17" s="32">
        <v>4426</v>
      </c>
      <c r="AC17" s="32">
        <v>6482</v>
      </c>
      <c r="AD17" s="32">
        <v>4699</v>
      </c>
      <c r="AE17" s="32">
        <v>7624</v>
      </c>
      <c r="AF17" s="32">
        <v>703751</v>
      </c>
      <c r="AG17" s="32">
        <v>4432</v>
      </c>
      <c r="AH17" s="32">
        <v>715807</v>
      </c>
      <c r="AI17" s="32">
        <v>69921</v>
      </c>
      <c r="AJ17" s="32">
        <v>0</v>
      </c>
      <c r="AK17" s="32">
        <v>0</v>
      </c>
      <c r="AL17" s="32">
        <v>0</v>
      </c>
      <c r="AM17" s="32">
        <v>0</v>
      </c>
      <c r="AN17" s="32">
        <v>0</v>
      </c>
      <c r="AO17" s="32">
        <v>2</v>
      </c>
      <c r="AP17" s="32">
        <v>0</v>
      </c>
      <c r="AQ17" s="32">
        <v>0</v>
      </c>
      <c r="AR17" s="32">
        <v>2</v>
      </c>
      <c r="AS17" s="32">
        <v>2</v>
      </c>
      <c r="AT17" s="32">
        <v>2</v>
      </c>
      <c r="AU17" s="32">
        <v>0</v>
      </c>
      <c r="AV17" s="32">
        <v>0</v>
      </c>
      <c r="AW17" s="32">
        <v>2</v>
      </c>
      <c r="AX17" s="32">
        <v>2</v>
      </c>
      <c r="AY17" s="32">
        <v>0</v>
      </c>
      <c r="AZ17" s="32">
        <v>0</v>
      </c>
      <c r="BA17" s="32">
        <v>0</v>
      </c>
      <c r="BB17" s="32">
        <v>0</v>
      </c>
      <c r="BC17" s="32">
        <v>0</v>
      </c>
      <c r="BD17" s="32">
        <v>0</v>
      </c>
      <c r="BE17" s="32">
        <v>0</v>
      </c>
      <c r="BF17" s="32">
        <v>0</v>
      </c>
      <c r="BG17" s="32">
        <v>0</v>
      </c>
      <c r="BH17" s="32">
        <v>0</v>
      </c>
      <c r="BI17" s="32">
        <v>66</v>
      </c>
      <c r="BJ17" s="32">
        <v>1</v>
      </c>
      <c r="BK17" s="32">
        <v>0</v>
      </c>
      <c r="BL17" s="32">
        <v>67</v>
      </c>
      <c r="BM17" s="32">
        <v>14</v>
      </c>
      <c r="BN17" s="32">
        <v>61</v>
      </c>
      <c r="BO17" s="32">
        <v>0</v>
      </c>
      <c r="BP17" s="32">
        <v>2</v>
      </c>
      <c r="BQ17" s="32">
        <v>63</v>
      </c>
      <c r="BR17" s="32">
        <v>166</v>
      </c>
      <c r="BS17" s="32">
        <v>5</v>
      </c>
      <c r="BT17" s="32">
        <v>0</v>
      </c>
      <c r="BU17" s="32">
        <v>0</v>
      </c>
      <c r="BV17" s="32">
        <v>5</v>
      </c>
      <c r="BW17" s="32">
        <v>26</v>
      </c>
      <c r="BX17" s="32">
        <v>5</v>
      </c>
      <c r="BY17" s="32">
        <v>0</v>
      </c>
      <c r="BZ17" s="32">
        <v>0</v>
      </c>
      <c r="CA17" s="32">
        <v>5</v>
      </c>
      <c r="CB17" s="32">
        <v>6</v>
      </c>
      <c r="CC17" s="32">
        <v>0</v>
      </c>
      <c r="CD17" s="32">
        <v>0</v>
      </c>
      <c r="CE17" s="32">
        <v>0</v>
      </c>
      <c r="CF17" s="32">
        <v>0</v>
      </c>
      <c r="CG17" s="32">
        <v>0</v>
      </c>
      <c r="CH17" s="32">
        <v>19</v>
      </c>
      <c r="CI17" s="32">
        <v>0</v>
      </c>
      <c r="CJ17" s="32">
        <v>0</v>
      </c>
      <c r="CK17" s="32">
        <v>19</v>
      </c>
      <c r="CL17" s="32">
        <v>20</v>
      </c>
      <c r="CM17" s="32">
        <v>0</v>
      </c>
      <c r="CN17" s="32">
        <v>0</v>
      </c>
      <c r="CO17" s="32">
        <v>0</v>
      </c>
      <c r="CP17" s="32">
        <v>0</v>
      </c>
      <c r="CQ17" s="32">
        <v>0</v>
      </c>
      <c r="CR17" s="32">
        <f t="shared" si="0"/>
        <v>39187</v>
      </c>
      <c r="CS17" s="32">
        <f t="shared" si="1"/>
        <v>706375</v>
      </c>
      <c r="CT17" s="32">
        <f t="shared" si="2"/>
        <v>27495</v>
      </c>
      <c r="CU17" s="32">
        <f t="shared" si="3"/>
        <v>773057</v>
      </c>
      <c r="CV17" s="32">
        <f t="shared" si="4"/>
        <v>115542</v>
      </c>
      <c r="CW17" s="54"/>
      <c r="CX17" s="54"/>
      <c r="CY17" s="54"/>
      <c r="CZ17" s="54"/>
      <c r="DA17" s="54"/>
      <c r="DB17" s="54"/>
    </row>
    <row r="18" spans="1:106" ht="24.95" customHeight="1" x14ac:dyDescent="0.2">
      <c r="A18" s="20">
        <v>12</v>
      </c>
      <c r="B18" s="21" t="s">
        <v>37</v>
      </c>
      <c r="C18" s="32">
        <v>334</v>
      </c>
      <c r="D18" s="32">
        <v>0</v>
      </c>
      <c r="E18" s="32">
        <v>1022</v>
      </c>
      <c r="F18" s="32">
        <v>1356</v>
      </c>
      <c r="G18" s="32">
        <v>1248</v>
      </c>
      <c r="H18" s="32">
        <v>77</v>
      </c>
      <c r="I18" s="32">
        <v>589</v>
      </c>
      <c r="J18" s="32">
        <v>278</v>
      </c>
      <c r="K18" s="32">
        <v>944</v>
      </c>
      <c r="L18" s="32">
        <v>136</v>
      </c>
      <c r="M18" s="32">
        <v>7630</v>
      </c>
      <c r="N18" s="32">
        <v>208</v>
      </c>
      <c r="O18" s="32">
        <v>1073</v>
      </c>
      <c r="P18" s="32">
        <v>8911</v>
      </c>
      <c r="Q18" s="32">
        <v>7726</v>
      </c>
      <c r="R18" s="32">
        <v>1892</v>
      </c>
      <c r="S18" s="32">
        <v>4</v>
      </c>
      <c r="T18" s="32">
        <v>1895</v>
      </c>
      <c r="U18" s="32">
        <v>3791</v>
      </c>
      <c r="V18" s="32">
        <v>1691</v>
      </c>
      <c r="W18" s="32">
        <v>8</v>
      </c>
      <c r="X18" s="32">
        <v>1744</v>
      </c>
      <c r="Y18" s="32">
        <v>3443</v>
      </c>
      <c r="Z18" s="32">
        <v>505</v>
      </c>
      <c r="AA18" s="32">
        <v>842</v>
      </c>
      <c r="AB18" s="32">
        <v>10</v>
      </c>
      <c r="AC18" s="32">
        <v>1357</v>
      </c>
      <c r="AD18" s="32">
        <v>1272</v>
      </c>
      <c r="AE18" s="32">
        <v>6736</v>
      </c>
      <c r="AF18" s="32">
        <v>703733</v>
      </c>
      <c r="AG18" s="32">
        <v>10</v>
      </c>
      <c r="AH18" s="32">
        <v>710479</v>
      </c>
      <c r="AI18" s="32">
        <v>66119</v>
      </c>
      <c r="AJ18" s="32">
        <v>0</v>
      </c>
      <c r="AK18" s="32">
        <v>0</v>
      </c>
      <c r="AL18" s="32">
        <v>0</v>
      </c>
      <c r="AM18" s="32">
        <v>0</v>
      </c>
      <c r="AN18" s="32">
        <v>0</v>
      </c>
      <c r="AO18" s="32">
        <v>7</v>
      </c>
      <c r="AP18" s="32">
        <v>0</v>
      </c>
      <c r="AQ18" s="32">
        <v>0</v>
      </c>
      <c r="AR18" s="32">
        <v>7</v>
      </c>
      <c r="AS18" s="32">
        <v>5</v>
      </c>
      <c r="AT18" s="32">
        <v>6</v>
      </c>
      <c r="AU18" s="32">
        <v>0</v>
      </c>
      <c r="AV18" s="32">
        <v>0</v>
      </c>
      <c r="AW18" s="32">
        <v>6</v>
      </c>
      <c r="AX18" s="32">
        <v>2</v>
      </c>
      <c r="AY18" s="32">
        <v>0</v>
      </c>
      <c r="AZ18" s="32">
        <v>0</v>
      </c>
      <c r="BA18" s="32">
        <v>0</v>
      </c>
      <c r="BB18" s="32">
        <v>0</v>
      </c>
      <c r="BC18" s="32">
        <v>0</v>
      </c>
      <c r="BD18" s="32">
        <v>0</v>
      </c>
      <c r="BE18" s="32">
        <v>0</v>
      </c>
      <c r="BF18" s="32">
        <v>0</v>
      </c>
      <c r="BG18" s="32">
        <v>0</v>
      </c>
      <c r="BH18" s="32">
        <v>0</v>
      </c>
      <c r="BI18" s="32">
        <v>90</v>
      </c>
      <c r="BJ18" s="32">
        <v>0</v>
      </c>
      <c r="BK18" s="32">
        <v>0</v>
      </c>
      <c r="BL18" s="32">
        <v>90</v>
      </c>
      <c r="BM18" s="32">
        <v>17</v>
      </c>
      <c r="BN18" s="32">
        <v>18105</v>
      </c>
      <c r="BO18" s="32">
        <v>34</v>
      </c>
      <c r="BP18" s="32">
        <v>1</v>
      </c>
      <c r="BQ18" s="32">
        <v>18140</v>
      </c>
      <c r="BR18" s="32">
        <v>3156</v>
      </c>
      <c r="BS18" s="32">
        <v>0</v>
      </c>
      <c r="BT18" s="32">
        <v>0</v>
      </c>
      <c r="BU18" s="32">
        <v>0</v>
      </c>
      <c r="BV18" s="32">
        <v>0</v>
      </c>
      <c r="BW18" s="32">
        <v>0</v>
      </c>
      <c r="BX18" s="32">
        <v>96</v>
      </c>
      <c r="BY18" s="32">
        <v>2</v>
      </c>
      <c r="BZ18" s="32">
        <v>0</v>
      </c>
      <c r="CA18" s="32">
        <v>98</v>
      </c>
      <c r="CB18" s="32">
        <v>91</v>
      </c>
      <c r="CC18" s="32">
        <v>0</v>
      </c>
      <c r="CD18" s="32">
        <v>0</v>
      </c>
      <c r="CE18" s="32">
        <v>0</v>
      </c>
      <c r="CF18" s="32">
        <v>0</v>
      </c>
      <c r="CG18" s="32">
        <v>0</v>
      </c>
      <c r="CH18" s="32">
        <v>18087</v>
      </c>
      <c r="CI18" s="32">
        <v>40</v>
      </c>
      <c r="CJ18" s="32">
        <v>0</v>
      </c>
      <c r="CK18" s="32">
        <v>18127</v>
      </c>
      <c r="CL18" s="32">
        <v>3149</v>
      </c>
      <c r="CM18" s="32">
        <v>0</v>
      </c>
      <c r="CN18" s="32">
        <v>0</v>
      </c>
      <c r="CO18" s="32">
        <v>0</v>
      </c>
      <c r="CP18" s="32">
        <v>0</v>
      </c>
      <c r="CQ18" s="32">
        <v>0</v>
      </c>
      <c r="CR18" s="32">
        <f t="shared" si="0"/>
        <v>53565</v>
      </c>
      <c r="CS18" s="32">
        <f t="shared" si="1"/>
        <v>705452</v>
      </c>
      <c r="CT18" s="32">
        <f t="shared" si="2"/>
        <v>4289</v>
      </c>
      <c r="CU18" s="32">
        <f t="shared" si="3"/>
        <v>763306</v>
      </c>
      <c r="CV18" s="32">
        <f t="shared" si="4"/>
        <v>86364</v>
      </c>
      <c r="CW18" s="54"/>
      <c r="CX18" s="54"/>
      <c r="CY18" s="54"/>
      <c r="CZ18" s="54"/>
      <c r="DA18" s="54"/>
      <c r="DB18" s="54"/>
    </row>
    <row r="19" spans="1:106" ht="24.95" customHeight="1" x14ac:dyDescent="0.2">
      <c r="A19" s="20">
        <v>13</v>
      </c>
      <c r="B19" s="21" t="s">
        <v>38</v>
      </c>
      <c r="C19" s="32">
        <v>0</v>
      </c>
      <c r="D19" s="32">
        <v>0</v>
      </c>
      <c r="E19" s="32">
        <v>0</v>
      </c>
      <c r="F19" s="32">
        <v>0</v>
      </c>
      <c r="G19" s="32">
        <v>0</v>
      </c>
      <c r="H19" s="32">
        <v>20</v>
      </c>
      <c r="I19" s="32">
        <v>403</v>
      </c>
      <c r="J19" s="32">
        <v>947</v>
      </c>
      <c r="K19" s="32">
        <v>1370</v>
      </c>
      <c r="L19" s="32">
        <v>138</v>
      </c>
      <c r="M19" s="32">
        <v>806</v>
      </c>
      <c r="N19" s="32">
        <v>212</v>
      </c>
      <c r="O19" s="32">
        <v>4346</v>
      </c>
      <c r="P19" s="32">
        <v>5364</v>
      </c>
      <c r="Q19" s="32">
        <v>1518</v>
      </c>
      <c r="R19" s="32">
        <v>148</v>
      </c>
      <c r="S19" s="32">
        <v>424</v>
      </c>
      <c r="T19" s="32">
        <v>35171</v>
      </c>
      <c r="U19" s="32">
        <v>35743</v>
      </c>
      <c r="V19" s="32">
        <v>160</v>
      </c>
      <c r="W19" s="32">
        <v>765</v>
      </c>
      <c r="X19" s="32">
        <v>39676</v>
      </c>
      <c r="Y19" s="32">
        <v>40601</v>
      </c>
      <c r="Z19" s="32">
        <v>172</v>
      </c>
      <c r="AA19" s="32">
        <v>420</v>
      </c>
      <c r="AB19" s="32">
        <v>3948</v>
      </c>
      <c r="AC19" s="32">
        <v>4540</v>
      </c>
      <c r="AD19" s="32">
        <v>569</v>
      </c>
      <c r="AE19" s="32">
        <v>6396</v>
      </c>
      <c r="AF19" s="32">
        <v>703346</v>
      </c>
      <c r="AG19" s="32">
        <v>3947</v>
      </c>
      <c r="AH19" s="32">
        <v>713689</v>
      </c>
      <c r="AI19" s="32">
        <v>65444</v>
      </c>
      <c r="AJ19" s="32">
        <v>0</v>
      </c>
      <c r="AK19" s="32">
        <v>0</v>
      </c>
      <c r="AL19" s="32">
        <v>0</v>
      </c>
      <c r="AM19" s="32">
        <v>0</v>
      </c>
      <c r="AN19" s="32">
        <v>0</v>
      </c>
      <c r="AO19" s="32">
        <v>1</v>
      </c>
      <c r="AP19" s="32">
        <v>0</v>
      </c>
      <c r="AQ19" s="32">
        <v>0</v>
      </c>
      <c r="AR19" s="32">
        <v>1</v>
      </c>
      <c r="AS19" s="32">
        <v>1</v>
      </c>
      <c r="AT19" s="32">
        <v>1</v>
      </c>
      <c r="AU19" s="32">
        <v>0</v>
      </c>
      <c r="AV19" s="32">
        <v>0</v>
      </c>
      <c r="AW19" s="32">
        <v>1</v>
      </c>
      <c r="AX19" s="32">
        <v>1</v>
      </c>
      <c r="AY19" s="32">
        <v>0</v>
      </c>
      <c r="AZ19" s="32">
        <v>0</v>
      </c>
      <c r="BA19" s="32">
        <v>0</v>
      </c>
      <c r="BB19" s="32">
        <v>0</v>
      </c>
      <c r="BC19" s="32">
        <v>0</v>
      </c>
      <c r="BD19" s="32">
        <v>0</v>
      </c>
      <c r="BE19" s="32">
        <v>0</v>
      </c>
      <c r="BF19" s="32">
        <v>0</v>
      </c>
      <c r="BG19" s="32">
        <v>0</v>
      </c>
      <c r="BH19" s="32">
        <v>0</v>
      </c>
      <c r="BI19" s="32">
        <v>827</v>
      </c>
      <c r="BJ19" s="32">
        <v>8</v>
      </c>
      <c r="BK19" s="32">
        <v>3</v>
      </c>
      <c r="BL19" s="32">
        <v>838</v>
      </c>
      <c r="BM19" s="32">
        <v>724</v>
      </c>
      <c r="BN19" s="32">
        <v>10</v>
      </c>
      <c r="BO19" s="32">
        <v>4</v>
      </c>
      <c r="BP19" s="32">
        <v>1</v>
      </c>
      <c r="BQ19" s="32">
        <v>15</v>
      </c>
      <c r="BR19" s="32">
        <v>22</v>
      </c>
      <c r="BS19" s="32">
        <v>0</v>
      </c>
      <c r="BT19" s="32">
        <v>0</v>
      </c>
      <c r="BU19" s="32">
        <v>0</v>
      </c>
      <c r="BV19" s="32">
        <v>0</v>
      </c>
      <c r="BW19" s="32">
        <v>0</v>
      </c>
      <c r="BX19" s="32">
        <v>44</v>
      </c>
      <c r="BY19" s="32">
        <v>0</v>
      </c>
      <c r="BZ19" s="32">
        <v>0</v>
      </c>
      <c r="CA19" s="32">
        <v>44</v>
      </c>
      <c r="CB19" s="32">
        <v>36</v>
      </c>
      <c r="CC19" s="32">
        <v>0</v>
      </c>
      <c r="CD19" s="32">
        <v>0</v>
      </c>
      <c r="CE19" s="32">
        <v>0</v>
      </c>
      <c r="CF19" s="32">
        <v>0</v>
      </c>
      <c r="CG19" s="32">
        <v>0</v>
      </c>
      <c r="CH19" s="32">
        <v>0</v>
      </c>
      <c r="CI19" s="32">
        <v>0</v>
      </c>
      <c r="CJ19" s="32">
        <v>0</v>
      </c>
      <c r="CK19" s="32">
        <v>0</v>
      </c>
      <c r="CL19" s="32">
        <v>1</v>
      </c>
      <c r="CM19" s="32">
        <v>0</v>
      </c>
      <c r="CN19" s="32">
        <v>0</v>
      </c>
      <c r="CO19" s="32">
        <v>0</v>
      </c>
      <c r="CP19" s="32">
        <v>0</v>
      </c>
      <c r="CQ19" s="32">
        <v>0</v>
      </c>
      <c r="CR19" s="32">
        <f t="shared" si="0"/>
        <v>8425</v>
      </c>
      <c r="CS19" s="32">
        <f t="shared" si="1"/>
        <v>704817</v>
      </c>
      <c r="CT19" s="32">
        <f t="shared" si="2"/>
        <v>48363</v>
      </c>
      <c r="CU19" s="32">
        <f t="shared" si="3"/>
        <v>761605</v>
      </c>
      <c r="CV19" s="32">
        <f t="shared" si="4"/>
        <v>109055</v>
      </c>
      <c r="CW19" s="54"/>
      <c r="CX19" s="54"/>
      <c r="CY19" s="54"/>
      <c r="CZ19" s="54"/>
      <c r="DA19" s="54"/>
      <c r="DB19" s="54"/>
    </row>
    <row r="20" spans="1:106" ht="24.95" customHeight="1" x14ac:dyDescent="0.2">
      <c r="A20" s="20">
        <v>14</v>
      </c>
      <c r="B20" s="21" t="s">
        <v>39</v>
      </c>
      <c r="C20" s="32">
        <v>0</v>
      </c>
      <c r="D20" s="32">
        <v>888</v>
      </c>
      <c r="E20" s="32">
        <v>0</v>
      </c>
      <c r="F20" s="32">
        <v>888</v>
      </c>
      <c r="G20" s="32">
        <v>95</v>
      </c>
      <c r="H20" s="32">
        <v>0</v>
      </c>
      <c r="I20" s="32">
        <v>0</v>
      </c>
      <c r="J20" s="32">
        <v>0</v>
      </c>
      <c r="K20" s="32">
        <v>0</v>
      </c>
      <c r="L20" s="32">
        <v>0</v>
      </c>
      <c r="M20" s="32">
        <v>240</v>
      </c>
      <c r="N20" s="32">
        <v>0</v>
      </c>
      <c r="O20" s="32">
        <v>347</v>
      </c>
      <c r="P20" s="32">
        <v>587</v>
      </c>
      <c r="Q20" s="32">
        <v>840</v>
      </c>
      <c r="R20" s="32">
        <v>0</v>
      </c>
      <c r="S20" s="32">
        <v>0</v>
      </c>
      <c r="T20" s="32">
        <v>0</v>
      </c>
      <c r="U20" s="32">
        <v>0</v>
      </c>
      <c r="V20" s="32">
        <v>0</v>
      </c>
      <c r="W20" s="32">
        <v>0</v>
      </c>
      <c r="X20" s="32">
        <v>0</v>
      </c>
      <c r="Y20" s="32">
        <v>0</v>
      </c>
      <c r="Z20" s="32">
        <v>4424</v>
      </c>
      <c r="AA20" s="32">
        <v>0</v>
      </c>
      <c r="AB20" s="32">
        <v>427</v>
      </c>
      <c r="AC20" s="32">
        <v>4851</v>
      </c>
      <c r="AD20" s="32">
        <v>4857</v>
      </c>
      <c r="AE20" s="32">
        <v>6783</v>
      </c>
      <c r="AF20" s="32">
        <v>703645</v>
      </c>
      <c r="AG20" s="32">
        <v>347</v>
      </c>
      <c r="AH20" s="32">
        <v>710775</v>
      </c>
      <c r="AI20" s="32">
        <v>67148</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69</v>
      </c>
      <c r="BP20" s="32">
        <v>0</v>
      </c>
      <c r="BQ20" s="32">
        <v>69</v>
      </c>
      <c r="BR20" s="32">
        <v>5</v>
      </c>
      <c r="BS20" s="32">
        <v>0</v>
      </c>
      <c r="BT20" s="32">
        <v>0</v>
      </c>
      <c r="BU20" s="32">
        <v>0</v>
      </c>
      <c r="BV20" s="32">
        <v>0</v>
      </c>
      <c r="BW20" s="32">
        <v>0</v>
      </c>
      <c r="BX20" s="32">
        <v>0</v>
      </c>
      <c r="BY20" s="32">
        <v>0</v>
      </c>
      <c r="BZ20" s="32">
        <v>0</v>
      </c>
      <c r="CA20" s="32">
        <v>0</v>
      </c>
      <c r="CB20" s="32">
        <v>0</v>
      </c>
      <c r="CC20" s="32">
        <v>0</v>
      </c>
      <c r="CD20" s="32">
        <v>365</v>
      </c>
      <c r="CE20" s="32">
        <v>0</v>
      </c>
      <c r="CF20" s="32">
        <v>365</v>
      </c>
      <c r="CG20" s="32">
        <v>38</v>
      </c>
      <c r="CH20" s="32">
        <v>0</v>
      </c>
      <c r="CI20" s="32">
        <v>0</v>
      </c>
      <c r="CJ20" s="32">
        <v>0</v>
      </c>
      <c r="CK20" s="32">
        <v>0</v>
      </c>
      <c r="CL20" s="32">
        <v>0</v>
      </c>
      <c r="CM20" s="32">
        <v>0</v>
      </c>
      <c r="CN20" s="32">
        <v>0</v>
      </c>
      <c r="CO20" s="32">
        <v>0</v>
      </c>
      <c r="CP20" s="32">
        <v>0</v>
      </c>
      <c r="CQ20" s="32">
        <v>0</v>
      </c>
      <c r="CR20" s="32">
        <f t="shared" si="0"/>
        <v>11447</v>
      </c>
      <c r="CS20" s="32">
        <f t="shared" si="1"/>
        <v>704967</v>
      </c>
      <c r="CT20" s="32">
        <f t="shared" si="2"/>
        <v>1121</v>
      </c>
      <c r="CU20" s="32">
        <f t="shared" si="3"/>
        <v>717535</v>
      </c>
      <c r="CV20" s="32">
        <f t="shared" si="4"/>
        <v>72983</v>
      </c>
      <c r="CW20" s="54"/>
      <c r="CX20" s="54"/>
      <c r="CY20" s="54"/>
      <c r="CZ20" s="54"/>
      <c r="DA20" s="54"/>
      <c r="DB20" s="54"/>
    </row>
    <row r="21" spans="1:106" ht="24.95" customHeight="1" x14ac:dyDescent="0.2">
      <c r="A21" s="20">
        <v>15</v>
      </c>
      <c r="B21" s="30" t="s">
        <v>40</v>
      </c>
      <c r="C21" s="32">
        <v>8</v>
      </c>
      <c r="D21" s="32">
        <v>0</v>
      </c>
      <c r="E21" s="32">
        <v>0</v>
      </c>
      <c r="F21" s="32">
        <v>8</v>
      </c>
      <c r="G21" s="32">
        <v>0</v>
      </c>
      <c r="H21" s="32">
        <v>0</v>
      </c>
      <c r="I21" s="32">
        <v>0</v>
      </c>
      <c r="J21" s="32">
        <v>0</v>
      </c>
      <c r="K21" s="32">
        <v>0</v>
      </c>
      <c r="L21" s="32">
        <v>0</v>
      </c>
      <c r="M21" s="32">
        <v>59</v>
      </c>
      <c r="N21" s="32">
        <v>277</v>
      </c>
      <c r="O21" s="32">
        <v>0</v>
      </c>
      <c r="P21" s="32">
        <v>336</v>
      </c>
      <c r="Q21" s="32">
        <v>301</v>
      </c>
      <c r="R21" s="32">
        <v>0</v>
      </c>
      <c r="S21" s="32">
        <v>0</v>
      </c>
      <c r="T21" s="32">
        <v>0</v>
      </c>
      <c r="U21" s="32">
        <v>0</v>
      </c>
      <c r="V21" s="32">
        <v>0</v>
      </c>
      <c r="W21" s="32">
        <v>0</v>
      </c>
      <c r="X21" s="32">
        <v>0</v>
      </c>
      <c r="Y21" s="32">
        <v>0</v>
      </c>
      <c r="Z21" s="32">
        <v>769</v>
      </c>
      <c r="AA21" s="32">
        <v>443</v>
      </c>
      <c r="AB21" s="32">
        <v>0</v>
      </c>
      <c r="AC21" s="32">
        <v>1212</v>
      </c>
      <c r="AD21" s="32">
        <v>1159</v>
      </c>
      <c r="AE21" s="32">
        <v>6288</v>
      </c>
      <c r="AF21" s="32">
        <v>703338</v>
      </c>
      <c r="AG21" s="32">
        <v>0</v>
      </c>
      <c r="AH21" s="32">
        <v>709626</v>
      </c>
      <c r="AI21" s="32">
        <v>65244</v>
      </c>
      <c r="AJ21" s="32">
        <v>0</v>
      </c>
      <c r="AK21" s="32">
        <v>0</v>
      </c>
      <c r="AL21" s="32">
        <v>0</v>
      </c>
      <c r="AM21" s="32">
        <v>0</v>
      </c>
      <c r="AN21" s="32">
        <v>0</v>
      </c>
      <c r="AO21" s="32">
        <v>10</v>
      </c>
      <c r="AP21" s="32">
        <v>0</v>
      </c>
      <c r="AQ21" s="32">
        <v>0</v>
      </c>
      <c r="AR21" s="32">
        <v>10</v>
      </c>
      <c r="AS21" s="32">
        <v>9</v>
      </c>
      <c r="AT21" s="32">
        <v>9</v>
      </c>
      <c r="AU21" s="32">
        <v>0</v>
      </c>
      <c r="AV21" s="32">
        <v>0</v>
      </c>
      <c r="AW21" s="32">
        <v>9</v>
      </c>
      <c r="AX21" s="32">
        <v>9</v>
      </c>
      <c r="AY21" s="32">
        <v>0</v>
      </c>
      <c r="AZ21" s="32">
        <v>0</v>
      </c>
      <c r="BA21" s="32">
        <v>0</v>
      </c>
      <c r="BB21" s="32">
        <v>0</v>
      </c>
      <c r="BC21" s="32">
        <v>0</v>
      </c>
      <c r="BD21" s="32">
        <v>0</v>
      </c>
      <c r="BE21" s="32">
        <v>0</v>
      </c>
      <c r="BF21" s="32">
        <v>0</v>
      </c>
      <c r="BG21" s="32">
        <v>0</v>
      </c>
      <c r="BH21" s="32">
        <v>0</v>
      </c>
      <c r="BI21" s="32">
        <v>7</v>
      </c>
      <c r="BJ21" s="32">
        <v>1</v>
      </c>
      <c r="BK21" s="32">
        <v>0</v>
      </c>
      <c r="BL21" s="32">
        <v>8</v>
      </c>
      <c r="BM21" s="32">
        <v>5</v>
      </c>
      <c r="BN21" s="32">
        <v>24</v>
      </c>
      <c r="BO21" s="32">
        <v>38</v>
      </c>
      <c r="BP21" s="32">
        <v>0</v>
      </c>
      <c r="BQ21" s="32">
        <v>62</v>
      </c>
      <c r="BR21" s="32">
        <v>62</v>
      </c>
      <c r="BS21" s="32">
        <v>3</v>
      </c>
      <c r="BT21" s="32">
        <v>0</v>
      </c>
      <c r="BU21" s="32">
        <v>0</v>
      </c>
      <c r="BV21" s="32">
        <v>3</v>
      </c>
      <c r="BW21" s="32">
        <v>4</v>
      </c>
      <c r="BX21" s="32">
        <v>0</v>
      </c>
      <c r="BY21" s="32">
        <v>0</v>
      </c>
      <c r="BZ21" s="32">
        <v>0</v>
      </c>
      <c r="CA21" s="32">
        <v>0</v>
      </c>
      <c r="CB21" s="32">
        <v>0</v>
      </c>
      <c r="CC21" s="32">
        <v>0</v>
      </c>
      <c r="CD21" s="32">
        <v>0</v>
      </c>
      <c r="CE21" s="32">
        <v>0</v>
      </c>
      <c r="CF21" s="32">
        <v>0</v>
      </c>
      <c r="CG21" s="32">
        <v>0</v>
      </c>
      <c r="CH21" s="32">
        <v>26</v>
      </c>
      <c r="CI21" s="32">
        <v>17</v>
      </c>
      <c r="CJ21" s="32">
        <v>0</v>
      </c>
      <c r="CK21" s="32">
        <v>43</v>
      </c>
      <c r="CL21" s="32">
        <v>35</v>
      </c>
      <c r="CM21" s="32">
        <v>0</v>
      </c>
      <c r="CN21" s="32">
        <v>0</v>
      </c>
      <c r="CO21" s="32">
        <v>0</v>
      </c>
      <c r="CP21" s="32">
        <v>0</v>
      </c>
      <c r="CQ21" s="32">
        <v>0</v>
      </c>
      <c r="CR21" s="32">
        <f t="shared" si="0"/>
        <v>7203</v>
      </c>
      <c r="CS21" s="32">
        <f t="shared" si="1"/>
        <v>704114</v>
      </c>
      <c r="CT21" s="32">
        <f t="shared" si="2"/>
        <v>0</v>
      </c>
      <c r="CU21" s="32">
        <f t="shared" si="3"/>
        <v>711317</v>
      </c>
      <c r="CV21" s="32">
        <f t="shared" si="4"/>
        <v>66828</v>
      </c>
      <c r="CW21" s="54"/>
      <c r="CX21" s="54"/>
      <c r="CY21" s="54"/>
      <c r="CZ21" s="54"/>
      <c r="DA21" s="54"/>
      <c r="DB21" s="54"/>
    </row>
    <row r="22" spans="1:106" ht="24.95" customHeight="1" x14ac:dyDescent="0.2">
      <c r="A22" s="20">
        <v>16</v>
      </c>
      <c r="B22" s="30" t="s">
        <v>41</v>
      </c>
      <c r="C22" s="32">
        <v>0</v>
      </c>
      <c r="D22" s="32">
        <v>0</v>
      </c>
      <c r="E22" s="32">
        <v>0</v>
      </c>
      <c r="F22" s="32">
        <v>0</v>
      </c>
      <c r="G22" s="32">
        <v>0</v>
      </c>
      <c r="H22" s="32">
        <v>0</v>
      </c>
      <c r="I22" s="32">
        <v>13</v>
      </c>
      <c r="J22" s="32">
        <v>0</v>
      </c>
      <c r="K22" s="32">
        <v>13</v>
      </c>
      <c r="L22" s="32">
        <v>6</v>
      </c>
      <c r="M22" s="32">
        <v>2</v>
      </c>
      <c r="N22" s="32">
        <v>1</v>
      </c>
      <c r="O22" s="32">
        <v>0</v>
      </c>
      <c r="P22" s="32">
        <v>3</v>
      </c>
      <c r="Q22" s="32">
        <v>3</v>
      </c>
      <c r="R22" s="32">
        <v>0</v>
      </c>
      <c r="S22" s="32">
        <v>0</v>
      </c>
      <c r="T22" s="32">
        <v>0</v>
      </c>
      <c r="U22" s="32">
        <v>0</v>
      </c>
      <c r="V22" s="32">
        <v>0</v>
      </c>
      <c r="W22" s="32">
        <v>0</v>
      </c>
      <c r="X22" s="32">
        <v>0</v>
      </c>
      <c r="Y22" s="32">
        <v>0</v>
      </c>
      <c r="Z22" s="32">
        <v>127</v>
      </c>
      <c r="AA22" s="32">
        <v>23</v>
      </c>
      <c r="AB22" s="32">
        <v>0</v>
      </c>
      <c r="AC22" s="32">
        <v>150</v>
      </c>
      <c r="AD22" s="32">
        <v>157</v>
      </c>
      <c r="AE22" s="32">
        <v>6236</v>
      </c>
      <c r="AF22" s="32">
        <v>702920</v>
      </c>
      <c r="AG22" s="32">
        <v>0</v>
      </c>
      <c r="AH22" s="32">
        <v>709156</v>
      </c>
      <c r="AI22" s="32">
        <v>64890</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c r="BF22" s="32">
        <v>0</v>
      </c>
      <c r="BG22" s="32">
        <v>0</v>
      </c>
      <c r="BH22" s="32">
        <v>0</v>
      </c>
      <c r="BI22" s="32">
        <v>0</v>
      </c>
      <c r="BJ22" s="32">
        <v>0</v>
      </c>
      <c r="BK22" s="32">
        <v>0</v>
      </c>
      <c r="BL22" s="32">
        <v>0</v>
      </c>
      <c r="BM22" s="32">
        <v>0</v>
      </c>
      <c r="BN22" s="32">
        <v>0</v>
      </c>
      <c r="BO22" s="32">
        <v>1</v>
      </c>
      <c r="BP22" s="32">
        <v>1</v>
      </c>
      <c r="BQ22" s="32">
        <v>2</v>
      </c>
      <c r="BR22" s="32">
        <v>2</v>
      </c>
      <c r="BS22" s="32">
        <v>0</v>
      </c>
      <c r="BT22" s="32">
        <v>0</v>
      </c>
      <c r="BU22" s="32">
        <v>0</v>
      </c>
      <c r="BV22" s="32">
        <v>0</v>
      </c>
      <c r="BW22" s="32">
        <v>0</v>
      </c>
      <c r="BX22" s="32">
        <v>598</v>
      </c>
      <c r="BY22" s="32">
        <v>0</v>
      </c>
      <c r="BZ22" s="32">
        <v>1</v>
      </c>
      <c r="CA22" s="32">
        <v>599</v>
      </c>
      <c r="CB22" s="32">
        <v>86</v>
      </c>
      <c r="CC22" s="32">
        <v>0</v>
      </c>
      <c r="CD22" s="32">
        <v>0</v>
      </c>
      <c r="CE22" s="32">
        <v>0</v>
      </c>
      <c r="CF22" s="32">
        <v>0</v>
      </c>
      <c r="CG22" s="32">
        <v>0</v>
      </c>
      <c r="CH22" s="32">
        <v>0</v>
      </c>
      <c r="CI22" s="32">
        <v>0</v>
      </c>
      <c r="CJ22" s="32">
        <v>0</v>
      </c>
      <c r="CK22" s="32">
        <v>0</v>
      </c>
      <c r="CL22" s="32">
        <v>2</v>
      </c>
      <c r="CM22" s="32">
        <v>0</v>
      </c>
      <c r="CN22" s="32">
        <v>0</v>
      </c>
      <c r="CO22" s="32">
        <v>0</v>
      </c>
      <c r="CP22" s="32">
        <v>0</v>
      </c>
      <c r="CQ22" s="32">
        <v>0</v>
      </c>
      <c r="CR22" s="32">
        <f t="shared" si="0"/>
        <v>6963</v>
      </c>
      <c r="CS22" s="32">
        <f t="shared" si="1"/>
        <v>702958</v>
      </c>
      <c r="CT22" s="32">
        <f t="shared" si="2"/>
        <v>2</v>
      </c>
      <c r="CU22" s="32">
        <f t="shared" si="3"/>
        <v>709923</v>
      </c>
      <c r="CV22" s="32">
        <f t="shared" si="4"/>
        <v>65146</v>
      </c>
      <c r="CW22" s="54"/>
      <c r="CX22" s="54"/>
      <c r="CY22" s="54"/>
      <c r="CZ22" s="54"/>
      <c r="DA22" s="54"/>
      <c r="DB22" s="54"/>
    </row>
    <row r="23" spans="1:106" ht="24.95" customHeight="1" x14ac:dyDescent="0.2">
      <c r="A23" s="20">
        <v>17</v>
      </c>
      <c r="B23" s="30" t="s">
        <v>42</v>
      </c>
      <c r="C23" s="32">
        <v>18</v>
      </c>
      <c r="D23" s="32">
        <v>0</v>
      </c>
      <c r="E23" s="32">
        <v>0</v>
      </c>
      <c r="F23" s="32">
        <v>18</v>
      </c>
      <c r="G23" s="32">
        <v>47</v>
      </c>
      <c r="H23" s="32">
        <v>112</v>
      </c>
      <c r="I23" s="32">
        <v>159</v>
      </c>
      <c r="J23" s="32">
        <v>0</v>
      </c>
      <c r="K23" s="32">
        <v>271</v>
      </c>
      <c r="L23" s="32">
        <v>50</v>
      </c>
      <c r="M23" s="32">
        <v>1610</v>
      </c>
      <c r="N23" s="32">
        <v>2</v>
      </c>
      <c r="O23" s="32">
        <v>76</v>
      </c>
      <c r="P23" s="32">
        <v>1688</v>
      </c>
      <c r="Q23" s="32">
        <v>1596</v>
      </c>
      <c r="R23" s="32">
        <v>2506</v>
      </c>
      <c r="S23" s="32">
        <v>1151</v>
      </c>
      <c r="T23" s="32">
        <v>0</v>
      </c>
      <c r="U23" s="32">
        <v>3657</v>
      </c>
      <c r="V23" s="32">
        <v>2466</v>
      </c>
      <c r="W23" s="32">
        <v>1133</v>
      </c>
      <c r="X23" s="32">
        <v>0</v>
      </c>
      <c r="Y23" s="32">
        <v>3599</v>
      </c>
      <c r="Z23" s="32">
        <v>238</v>
      </c>
      <c r="AA23" s="32">
        <v>20</v>
      </c>
      <c r="AB23" s="32">
        <v>6</v>
      </c>
      <c r="AC23" s="32">
        <v>264</v>
      </c>
      <c r="AD23" s="32">
        <v>275</v>
      </c>
      <c r="AE23" s="32">
        <v>5648</v>
      </c>
      <c r="AF23" s="32">
        <v>613305</v>
      </c>
      <c r="AG23" s="32">
        <v>0</v>
      </c>
      <c r="AH23" s="32">
        <v>618953</v>
      </c>
      <c r="AI23" s="32">
        <v>63948</v>
      </c>
      <c r="AJ23" s="32">
        <v>0</v>
      </c>
      <c r="AK23" s="32">
        <v>0</v>
      </c>
      <c r="AL23" s="32">
        <v>0</v>
      </c>
      <c r="AM23" s="32">
        <v>0</v>
      </c>
      <c r="AN23" s="32">
        <v>0</v>
      </c>
      <c r="AO23" s="32">
        <v>9</v>
      </c>
      <c r="AP23" s="32">
        <v>0</v>
      </c>
      <c r="AQ23" s="32">
        <v>0</v>
      </c>
      <c r="AR23" s="32">
        <v>9</v>
      </c>
      <c r="AS23" s="32">
        <v>11</v>
      </c>
      <c r="AT23" s="32">
        <v>20</v>
      </c>
      <c r="AU23" s="32">
        <v>0</v>
      </c>
      <c r="AV23" s="32">
        <v>0</v>
      </c>
      <c r="AW23" s="32">
        <v>20</v>
      </c>
      <c r="AX23" s="32">
        <v>19</v>
      </c>
      <c r="AY23" s="32">
        <v>0</v>
      </c>
      <c r="AZ23" s="32">
        <v>0</v>
      </c>
      <c r="BA23" s="32">
        <v>0</v>
      </c>
      <c r="BB23" s="32">
        <v>0</v>
      </c>
      <c r="BC23" s="32">
        <v>0</v>
      </c>
      <c r="BD23" s="32">
        <v>0</v>
      </c>
      <c r="BE23" s="32">
        <v>0</v>
      </c>
      <c r="BF23" s="32">
        <v>0</v>
      </c>
      <c r="BG23" s="32">
        <v>0</v>
      </c>
      <c r="BH23" s="32">
        <v>0</v>
      </c>
      <c r="BI23" s="32">
        <v>496</v>
      </c>
      <c r="BJ23" s="32">
        <v>0</v>
      </c>
      <c r="BK23" s="32">
        <v>2</v>
      </c>
      <c r="BL23" s="32">
        <v>498</v>
      </c>
      <c r="BM23" s="32">
        <v>156</v>
      </c>
      <c r="BN23" s="32">
        <v>65</v>
      </c>
      <c r="BO23" s="32">
        <v>0</v>
      </c>
      <c r="BP23" s="32">
        <v>4</v>
      </c>
      <c r="BQ23" s="32">
        <v>69</v>
      </c>
      <c r="BR23" s="32">
        <v>84</v>
      </c>
      <c r="BS23" s="32">
        <v>0</v>
      </c>
      <c r="BT23" s="32">
        <v>0</v>
      </c>
      <c r="BU23" s="32">
        <v>0</v>
      </c>
      <c r="BV23" s="32">
        <v>0</v>
      </c>
      <c r="BW23" s="32">
        <v>0</v>
      </c>
      <c r="BX23" s="32">
        <v>0</v>
      </c>
      <c r="BY23" s="32">
        <v>0</v>
      </c>
      <c r="BZ23" s="32">
        <v>0</v>
      </c>
      <c r="CA23" s="32">
        <v>0</v>
      </c>
      <c r="CB23" s="32">
        <v>0</v>
      </c>
      <c r="CC23" s="32">
        <v>0</v>
      </c>
      <c r="CD23" s="32">
        <v>0</v>
      </c>
      <c r="CE23" s="32">
        <v>0</v>
      </c>
      <c r="CF23" s="32">
        <v>0</v>
      </c>
      <c r="CG23" s="32">
        <v>0</v>
      </c>
      <c r="CH23" s="32">
        <v>1</v>
      </c>
      <c r="CI23" s="32">
        <v>0</v>
      </c>
      <c r="CJ23" s="32">
        <v>1</v>
      </c>
      <c r="CK23" s="32">
        <v>2</v>
      </c>
      <c r="CL23" s="32">
        <v>6</v>
      </c>
      <c r="CM23" s="32">
        <v>0</v>
      </c>
      <c r="CN23" s="32">
        <v>0</v>
      </c>
      <c r="CO23" s="32">
        <v>0</v>
      </c>
      <c r="CP23" s="32">
        <v>0</v>
      </c>
      <c r="CQ23" s="32">
        <v>0</v>
      </c>
      <c r="CR23" s="32">
        <f t="shared" si="0"/>
        <v>10723</v>
      </c>
      <c r="CS23" s="32">
        <f t="shared" si="1"/>
        <v>614637</v>
      </c>
      <c r="CT23" s="32">
        <f t="shared" si="2"/>
        <v>89</v>
      </c>
      <c r="CU23" s="32">
        <f t="shared" si="3"/>
        <v>625449</v>
      </c>
      <c r="CV23" s="32">
        <f t="shared" si="4"/>
        <v>69791</v>
      </c>
      <c r="CW23" s="54"/>
      <c r="CX23" s="54"/>
      <c r="CY23" s="54"/>
      <c r="CZ23" s="54"/>
      <c r="DA23" s="54"/>
      <c r="DB23" s="54"/>
    </row>
    <row r="24" spans="1:106" x14ac:dyDescent="0.2">
      <c r="A24" s="22"/>
      <c r="B24" s="23" t="s">
        <v>22</v>
      </c>
      <c r="C24" s="35">
        <f t="shared" ref="C24:AG24" si="5">SUM(C7:C23)</f>
        <v>117771</v>
      </c>
      <c r="D24" s="35">
        <f t="shared" si="5"/>
        <v>576154</v>
      </c>
      <c r="E24" s="35">
        <f t="shared" si="5"/>
        <v>135769</v>
      </c>
      <c r="F24" s="35">
        <f t="shared" si="5"/>
        <v>829694</v>
      </c>
      <c r="G24" s="35">
        <f t="shared" si="5"/>
        <v>1016799</v>
      </c>
      <c r="H24" s="35">
        <f t="shared" si="5"/>
        <v>122537</v>
      </c>
      <c r="I24" s="35">
        <f t="shared" si="5"/>
        <v>286492</v>
      </c>
      <c r="J24" s="35">
        <f t="shared" si="5"/>
        <v>19393</v>
      </c>
      <c r="K24" s="35">
        <f t="shared" si="5"/>
        <v>428422</v>
      </c>
      <c r="L24" s="35">
        <f t="shared" si="5"/>
        <v>129256</v>
      </c>
      <c r="M24" s="35">
        <f t="shared" si="5"/>
        <v>300433</v>
      </c>
      <c r="N24" s="35">
        <f t="shared" si="5"/>
        <v>35934</v>
      </c>
      <c r="O24" s="35">
        <f t="shared" si="5"/>
        <v>36224</v>
      </c>
      <c r="P24" s="35">
        <f t="shared" si="5"/>
        <v>372591</v>
      </c>
      <c r="Q24" s="35">
        <f t="shared" si="5"/>
        <v>333334</v>
      </c>
      <c r="R24" s="35">
        <f t="shared" si="5"/>
        <v>335653</v>
      </c>
      <c r="S24" s="35">
        <f t="shared" si="5"/>
        <v>31880</v>
      </c>
      <c r="T24" s="35">
        <f t="shared" si="5"/>
        <v>240124</v>
      </c>
      <c r="U24" s="35">
        <f t="shared" si="5"/>
        <v>607657</v>
      </c>
      <c r="V24" s="35">
        <f t="shared" si="5"/>
        <v>321170</v>
      </c>
      <c r="W24" s="35">
        <f t="shared" si="5"/>
        <v>37138</v>
      </c>
      <c r="X24" s="35">
        <f t="shared" si="5"/>
        <v>235506</v>
      </c>
      <c r="Y24" s="35">
        <f t="shared" si="5"/>
        <v>593814</v>
      </c>
      <c r="Z24" s="35">
        <f t="shared" si="5"/>
        <v>34621</v>
      </c>
      <c r="AA24" s="35">
        <f t="shared" si="5"/>
        <v>44089</v>
      </c>
      <c r="AB24" s="35">
        <f t="shared" si="5"/>
        <v>34921</v>
      </c>
      <c r="AC24" s="35">
        <f t="shared" si="5"/>
        <v>113631</v>
      </c>
      <c r="AD24" s="35">
        <f t="shared" si="5"/>
        <v>92917</v>
      </c>
      <c r="AE24" s="35">
        <f>SUM(AE7:AE23)-6206*15-5440</f>
        <v>39538</v>
      </c>
      <c r="AF24" s="35">
        <f>SUM(AF7:AF23)-702897*15-613285</f>
        <v>762497</v>
      </c>
      <c r="AG24" s="35">
        <f t="shared" si="5"/>
        <v>36353</v>
      </c>
      <c r="AH24" s="35">
        <f>SUM(AH7:AH23)-709103*15-618725</f>
        <v>838388</v>
      </c>
      <c r="AI24" s="35">
        <f>SUM(AI7:AI23)-64828*15-63716</f>
        <v>171211</v>
      </c>
      <c r="AJ24" s="35">
        <f t="shared" ref="AJ24:CQ24" si="6">SUM(AJ7:AJ23)</f>
        <v>2</v>
      </c>
      <c r="AK24" s="35">
        <f t="shared" si="6"/>
        <v>0</v>
      </c>
      <c r="AL24" s="35">
        <f t="shared" si="6"/>
        <v>0</v>
      </c>
      <c r="AM24" s="35">
        <f t="shared" si="6"/>
        <v>2</v>
      </c>
      <c r="AN24" s="35">
        <f t="shared" si="6"/>
        <v>2</v>
      </c>
      <c r="AO24" s="35">
        <f t="shared" si="6"/>
        <v>46</v>
      </c>
      <c r="AP24" s="35">
        <f t="shared" si="6"/>
        <v>0</v>
      </c>
      <c r="AQ24" s="35">
        <f t="shared" si="6"/>
        <v>4</v>
      </c>
      <c r="AR24" s="35">
        <f t="shared" si="6"/>
        <v>50</v>
      </c>
      <c r="AS24" s="35">
        <f t="shared" si="6"/>
        <v>45</v>
      </c>
      <c r="AT24" s="35">
        <f t="shared" si="6"/>
        <v>48</v>
      </c>
      <c r="AU24" s="35">
        <f t="shared" si="6"/>
        <v>0</v>
      </c>
      <c r="AV24" s="35">
        <f t="shared" si="6"/>
        <v>1</v>
      </c>
      <c r="AW24" s="35">
        <f t="shared" si="6"/>
        <v>49</v>
      </c>
      <c r="AX24" s="35">
        <f t="shared" si="6"/>
        <v>45</v>
      </c>
      <c r="AY24" s="35">
        <f t="shared" si="6"/>
        <v>5</v>
      </c>
      <c r="AZ24" s="35">
        <f t="shared" si="6"/>
        <v>0</v>
      </c>
      <c r="BA24" s="35">
        <f t="shared" si="6"/>
        <v>2</v>
      </c>
      <c r="BB24" s="35">
        <f t="shared" si="6"/>
        <v>7</v>
      </c>
      <c r="BC24" s="35">
        <f t="shared" si="6"/>
        <v>20</v>
      </c>
      <c r="BD24" s="35">
        <f t="shared" si="6"/>
        <v>1</v>
      </c>
      <c r="BE24" s="35">
        <f t="shared" si="6"/>
        <v>0</v>
      </c>
      <c r="BF24" s="35">
        <f t="shared" si="6"/>
        <v>0</v>
      </c>
      <c r="BG24" s="35">
        <f t="shared" si="6"/>
        <v>1</v>
      </c>
      <c r="BH24" s="35">
        <f t="shared" si="6"/>
        <v>5</v>
      </c>
      <c r="BI24" s="35">
        <f t="shared" si="6"/>
        <v>18188</v>
      </c>
      <c r="BJ24" s="35">
        <f t="shared" si="6"/>
        <v>382</v>
      </c>
      <c r="BK24" s="35">
        <f t="shared" si="6"/>
        <v>113</v>
      </c>
      <c r="BL24" s="35">
        <f t="shared" si="6"/>
        <v>18683</v>
      </c>
      <c r="BM24" s="35">
        <f t="shared" si="6"/>
        <v>7280</v>
      </c>
      <c r="BN24" s="35">
        <f t="shared" si="6"/>
        <v>46657</v>
      </c>
      <c r="BO24" s="35">
        <f t="shared" si="6"/>
        <v>129976</v>
      </c>
      <c r="BP24" s="35">
        <f t="shared" si="6"/>
        <v>322</v>
      </c>
      <c r="BQ24" s="35">
        <f t="shared" si="6"/>
        <v>176955</v>
      </c>
      <c r="BR24" s="35">
        <f t="shared" si="6"/>
        <v>195865</v>
      </c>
      <c r="BS24" s="35">
        <f t="shared" si="6"/>
        <v>7471</v>
      </c>
      <c r="BT24" s="35">
        <f t="shared" si="6"/>
        <v>35066</v>
      </c>
      <c r="BU24" s="35">
        <f t="shared" si="6"/>
        <v>82</v>
      </c>
      <c r="BV24" s="35">
        <f t="shared" si="6"/>
        <v>42619</v>
      </c>
      <c r="BW24" s="35">
        <f t="shared" si="6"/>
        <v>56793</v>
      </c>
      <c r="BX24" s="35">
        <f t="shared" si="6"/>
        <v>13740</v>
      </c>
      <c r="BY24" s="35">
        <f t="shared" si="6"/>
        <v>163</v>
      </c>
      <c r="BZ24" s="35">
        <f t="shared" si="6"/>
        <v>3</v>
      </c>
      <c r="CA24" s="35">
        <f t="shared" si="6"/>
        <v>13906</v>
      </c>
      <c r="CB24" s="35">
        <f t="shared" si="6"/>
        <v>5264</v>
      </c>
      <c r="CC24" s="35">
        <f t="shared" si="6"/>
        <v>0</v>
      </c>
      <c r="CD24" s="35">
        <f t="shared" si="6"/>
        <v>9037</v>
      </c>
      <c r="CE24" s="35">
        <f t="shared" si="6"/>
        <v>0</v>
      </c>
      <c r="CF24" s="35">
        <f t="shared" si="6"/>
        <v>9037</v>
      </c>
      <c r="CG24" s="35">
        <f t="shared" si="6"/>
        <v>6560</v>
      </c>
      <c r="CH24" s="35">
        <f t="shared" si="6"/>
        <v>22431</v>
      </c>
      <c r="CI24" s="35">
        <f t="shared" si="6"/>
        <v>50155</v>
      </c>
      <c r="CJ24" s="35">
        <f t="shared" si="6"/>
        <v>22</v>
      </c>
      <c r="CK24" s="35">
        <f t="shared" si="6"/>
        <v>72608</v>
      </c>
      <c r="CL24" s="35">
        <f t="shared" si="6"/>
        <v>69574</v>
      </c>
      <c r="CM24" s="35">
        <f t="shared" si="6"/>
        <v>0</v>
      </c>
      <c r="CN24" s="35">
        <f t="shared" si="6"/>
        <v>0</v>
      </c>
      <c r="CO24" s="35">
        <f t="shared" si="6"/>
        <v>0</v>
      </c>
      <c r="CP24" s="35">
        <f t="shared" si="6"/>
        <v>0</v>
      </c>
      <c r="CQ24" s="35">
        <f t="shared" si="6"/>
        <v>0</v>
      </c>
      <c r="CR24" s="35">
        <f>SUM(CR7:CR23)-6206*15-5440</f>
        <v>1059142</v>
      </c>
      <c r="CS24" s="35">
        <f>SUM(CS7:CS23)-702897*15-613285</f>
        <v>1961825</v>
      </c>
      <c r="CT24" s="35">
        <f t="shared" ref="CT24" si="7">SUM(CT7:CT23)</f>
        <v>503333</v>
      </c>
      <c r="CU24" s="35">
        <f>SUM(CU7:CU23)-709103*15-618725</f>
        <v>3524300</v>
      </c>
      <c r="CV24" s="35">
        <f>SUM(CV7:CV23)-64828*15-63716</f>
        <v>2678784</v>
      </c>
      <c r="CW24" s="54"/>
      <c r="CX24" s="54"/>
      <c r="CY24" s="54"/>
      <c r="CZ24" s="54"/>
      <c r="DA24" s="54"/>
      <c r="DB24" s="54"/>
    </row>
    <row r="25" spans="1:106" x14ac:dyDescent="0.2">
      <c r="A25" s="41"/>
      <c r="B25" s="42"/>
      <c r="C25" s="44"/>
      <c r="D25" s="44"/>
      <c r="E25" s="44"/>
      <c r="F25" s="44"/>
      <c r="G25" s="44"/>
      <c r="H25" s="44"/>
      <c r="I25" s="44"/>
      <c r="J25" s="44"/>
      <c r="K25" s="44"/>
      <c r="L25" s="44"/>
      <c r="M25" s="44"/>
      <c r="N25" s="44"/>
      <c r="O25" s="44"/>
      <c r="P25" s="44"/>
      <c r="Q25" s="44"/>
      <c r="R25" s="44"/>
      <c r="S25" s="44"/>
      <c r="T25" s="44"/>
      <c r="U25" s="44"/>
      <c r="V25" s="44"/>
      <c r="W25" s="44"/>
      <c r="X25" s="44"/>
      <c r="Y25" s="44"/>
      <c r="Z25" s="44"/>
      <c r="AA25" s="44"/>
      <c r="AB25" s="44"/>
      <c r="AC25" s="44"/>
      <c r="AD25" s="44"/>
      <c r="AE25" s="44"/>
      <c r="AF25" s="44"/>
      <c r="AG25" s="44"/>
      <c r="AH25" s="44"/>
      <c r="AI25" s="44"/>
      <c r="AJ25" s="44"/>
      <c r="AK25" s="44"/>
      <c r="AL25" s="44"/>
      <c r="AM25" s="44"/>
      <c r="AN25" s="44"/>
      <c r="AO25" s="44"/>
      <c r="AP25" s="44"/>
      <c r="AQ25" s="44"/>
      <c r="AR25" s="44"/>
      <c r="AS25" s="44"/>
      <c r="AT25" s="44"/>
      <c r="AU25" s="44"/>
      <c r="AV25" s="44"/>
      <c r="AW25" s="44"/>
      <c r="AX25" s="44"/>
      <c r="AY25" s="44"/>
      <c r="AZ25" s="44"/>
      <c r="BA25" s="44"/>
      <c r="BB25" s="44"/>
      <c r="BC25" s="44"/>
      <c r="BD25" s="44"/>
      <c r="BE25" s="44"/>
      <c r="BF25" s="44"/>
      <c r="BG25" s="44"/>
      <c r="BH25" s="44"/>
      <c r="BI25" s="44"/>
      <c r="BJ25" s="44"/>
      <c r="BK25" s="44"/>
      <c r="BL25" s="44"/>
      <c r="BM25" s="44"/>
      <c r="BN25" s="44"/>
      <c r="BO25" s="44"/>
      <c r="BP25" s="44"/>
      <c r="BQ25" s="44"/>
      <c r="BR25" s="44"/>
      <c r="BS25" s="44"/>
      <c r="BT25" s="44"/>
      <c r="BU25" s="44"/>
      <c r="BV25" s="44"/>
      <c r="BW25" s="44"/>
      <c r="BX25" s="44"/>
      <c r="BY25" s="44"/>
      <c r="BZ25" s="44"/>
      <c r="CA25" s="44"/>
      <c r="CB25" s="44"/>
      <c r="CC25" s="44"/>
      <c r="CD25" s="44"/>
      <c r="CE25" s="44"/>
      <c r="CF25" s="44"/>
      <c r="CG25" s="44"/>
      <c r="CH25" s="44"/>
      <c r="CI25" s="44"/>
      <c r="CJ25" s="44"/>
      <c r="CK25" s="44"/>
      <c r="CL25" s="44"/>
      <c r="CM25" s="44"/>
      <c r="CN25" s="44"/>
      <c r="CO25" s="44"/>
      <c r="CP25" s="44"/>
      <c r="CQ25" s="44"/>
      <c r="CR25" s="44"/>
      <c r="CS25" s="44"/>
      <c r="CT25" s="44"/>
      <c r="CU25" s="44"/>
      <c r="CV25" s="44"/>
    </row>
    <row r="26" spans="1:106" s="14" customFormat="1" ht="12.75" customHeight="1" x14ac:dyDescent="0.2">
      <c r="AH26" s="57"/>
      <c r="CR26" s="58"/>
      <c r="CS26" s="58"/>
      <c r="CT26" s="58"/>
      <c r="CU26" s="58"/>
      <c r="CV26" s="58"/>
    </row>
    <row r="27" spans="1:106" ht="15" x14ac:dyDescent="0.3">
      <c r="B27" s="29"/>
      <c r="AH27" s="57"/>
      <c r="AI27" s="55"/>
    </row>
    <row r="28" spans="1:106" ht="15" x14ac:dyDescent="0.3">
      <c r="B28" s="29"/>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57"/>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c r="BY28" s="15"/>
      <c r="BZ28" s="15"/>
      <c r="CA28" s="15"/>
      <c r="CB28" s="15"/>
      <c r="CC28" s="15"/>
      <c r="CD28" s="15"/>
      <c r="CE28" s="15"/>
      <c r="CF28" s="15"/>
      <c r="CG28" s="15"/>
      <c r="CH28" s="15"/>
      <c r="CI28" s="15"/>
      <c r="CJ28" s="15"/>
      <c r="CK28" s="15"/>
      <c r="CL28" s="15"/>
      <c r="CM28" s="15"/>
      <c r="CN28" s="15"/>
      <c r="CO28" s="15"/>
      <c r="CP28" s="15"/>
      <c r="CQ28" s="15"/>
      <c r="CR28" s="15"/>
      <c r="CS28" s="15"/>
      <c r="CT28" s="15"/>
      <c r="CU28" s="15"/>
      <c r="CV28" s="15"/>
    </row>
  </sheetData>
  <sortState ref="B9:CV23">
    <sortCondition descending="1" ref="CU7:CU23"/>
  </sortState>
  <mergeCells count="41">
    <mergeCell ref="CM5:CP5"/>
    <mergeCell ref="CR4:CV4"/>
    <mergeCell ref="CR5:CU5"/>
    <mergeCell ref="CC4:CG4"/>
    <mergeCell ref="CC5:CF5"/>
    <mergeCell ref="CH4:CL4"/>
    <mergeCell ref="CH5:CK5"/>
    <mergeCell ref="CM4:CQ4"/>
    <mergeCell ref="BS4:BW4"/>
    <mergeCell ref="BS5:BV5"/>
    <mergeCell ref="BX4:CB4"/>
    <mergeCell ref="BX5:CA5"/>
    <mergeCell ref="BI4:BM4"/>
    <mergeCell ref="BI5:BL5"/>
    <mergeCell ref="BN4:BR4"/>
    <mergeCell ref="BN5:BQ5"/>
    <mergeCell ref="Z4:AD4"/>
    <mergeCell ref="Z5:AC5"/>
    <mergeCell ref="AY4:BC4"/>
    <mergeCell ref="AY5:BB5"/>
    <mergeCell ref="BD4:BH4"/>
    <mergeCell ref="BD5:BG5"/>
    <mergeCell ref="AE4:AI4"/>
    <mergeCell ref="AE5:AH5"/>
    <mergeCell ref="AT4:AX4"/>
    <mergeCell ref="AT5:AW5"/>
    <mergeCell ref="AJ4:AN4"/>
    <mergeCell ref="AJ5:AM5"/>
    <mergeCell ref="AO4:AS4"/>
    <mergeCell ref="AO5:AR5"/>
    <mergeCell ref="A4:A6"/>
    <mergeCell ref="B4:B6"/>
    <mergeCell ref="M4:Q4"/>
    <mergeCell ref="M5:P5"/>
    <mergeCell ref="R4:Y4"/>
    <mergeCell ref="C5:F5"/>
    <mergeCell ref="C4:G4"/>
    <mergeCell ref="H4:L4"/>
    <mergeCell ref="H5:K5"/>
    <mergeCell ref="R5:U5"/>
    <mergeCell ref="V5:Y5"/>
  </mergeCells>
  <pageMargins left="0.31" right="0.15748031496063" top="0.26" bottom="0.38" header="0.17" footer="0.15748031496063"/>
  <pageSetup scale="58" orientation="landscape" r:id="rId1"/>
  <headerFooter alignWithMargins="0">
    <oddFooter>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N32"/>
  <sheetViews>
    <sheetView zoomScale="90" zoomScaleNormal="90" workbookViewId="0">
      <pane xSplit="2" ySplit="6" topLeftCell="C7" activePane="bottomRight" state="frozen"/>
      <selection pane="topRight" activeCell="C1" sqref="C1"/>
      <selection pane="bottomLeft" activeCell="A6" sqref="A6"/>
      <selection pane="bottomRight" activeCell="F10" sqref="F10"/>
    </sheetView>
  </sheetViews>
  <sheetFormatPr defaultRowHeight="12.75" x14ac:dyDescent="0.2"/>
  <cols>
    <col min="1" max="1" width="5.85546875" style="12" customWidth="1"/>
    <col min="2" max="2" width="49.5703125" style="12" customWidth="1"/>
    <col min="3" max="3" width="15.140625" style="12" customWidth="1"/>
    <col min="4" max="4" width="12.7109375" style="12" customWidth="1"/>
    <col min="5" max="5" width="15.140625" style="12" customWidth="1"/>
    <col min="6" max="6" width="12.7109375" style="12" customWidth="1"/>
    <col min="7" max="7" width="15.140625" style="12" customWidth="1"/>
    <col min="8" max="8" width="12.7109375" style="12" customWidth="1"/>
    <col min="9" max="9" width="15.140625" style="12" customWidth="1"/>
    <col min="10" max="10" width="12.7109375" style="12" customWidth="1"/>
    <col min="11" max="11" width="15.140625" style="12" customWidth="1"/>
    <col min="12" max="12" width="12.7109375" style="12" customWidth="1"/>
    <col min="13" max="13" width="15.140625" style="12" customWidth="1"/>
    <col min="14" max="14" width="12.7109375" style="12" customWidth="1"/>
    <col min="15" max="15" width="15.140625" style="12" customWidth="1"/>
    <col min="16" max="16" width="12.7109375" style="12" customWidth="1"/>
    <col min="17" max="17" width="15.140625" style="12" customWidth="1"/>
    <col min="18" max="18" width="12.7109375" style="12" customWidth="1"/>
    <col min="19" max="19" width="15.140625" style="12" customWidth="1"/>
    <col min="20" max="20" width="12.7109375" style="12" customWidth="1"/>
    <col min="21" max="21" width="15.140625" style="12" customWidth="1"/>
    <col min="22" max="22" width="12.7109375" style="12" customWidth="1"/>
    <col min="23" max="23" width="15.140625" style="12" customWidth="1"/>
    <col min="24" max="24" width="12.7109375" style="12" customWidth="1"/>
    <col min="25" max="25" width="15.140625" style="12" customWidth="1"/>
    <col min="26" max="26" width="12.7109375" style="12" customWidth="1"/>
    <col min="27" max="27" width="15.140625" style="12" customWidth="1"/>
    <col min="28" max="28" width="12.7109375" style="12" customWidth="1"/>
    <col min="29" max="29" width="15.140625" style="12" customWidth="1"/>
    <col min="30" max="30" width="12.7109375" style="12" customWidth="1"/>
    <col min="31" max="31" width="15.140625" style="12" customWidth="1"/>
    <col min="32" max="32" width="12.7109375" style="12" customWidth="1"/>
    <col min="33" max="33" width="15.140625" style="12" customWidth="1"/>
    <col min="34" max="34" width="12.7109375" style="12" customWidth="1"/>
    <col min="35" max="35" width="15.140625" style="12" customWidth="1"/>
    <col min="36" max="36" width="12.7109375" style="12" customWidth="1"/>
    <col min="37" max="37" width="15.140625" style="12" customWidth="1"/>
    <col min="38" max="38" width="12.7109375" style="12" customWidth="1"/>
    <col min="39" max="39" width="15.140625" style="12" customWidth="1"/>
    <col min="40" max="40" width="12.7109375" style="12" customWidth="1"/>
    <col min="41" max="16384" width="9.140625" style="12"/>
  </cols>
  <sheetData>
    <row r="1" spans="1:40" s="73" customFormat="1" ht="27.75" customHeight="1" x14ac:dyDescent="0.2">
      <c r="A1" s="74" t="s">
        <v>77</v>
      </c>
      <c r="B1" s="74"/>
      <c r="C1" s="74"/>
      <c r="D1" s="74"/>
      <c r="E1" s="74"/>
    </row>
    <row r="2" spans="1:40" s="73" customFormat="1" ht="27.75" customHeight="1" x14ac:dyDescent="0.2">
      <c r="A2" s="74" t="str">
        <f>'Accept. Re Prem. &amp; Retrocession'!A2</f>
        <v>Reporting period: 1 January 2019 - 30 September 2019</v>
      </c>
      <c r="B2" s="74"/>
      <c r="C2" s="74"/>
      <c r="D2" s="74"/>
      <c r="E2" s="74"/>
    </row>
    <row r="3" spans="1:40" s="95" customFormat="1" ht="17.25" customHeight="1" x14ac:dyDescent="0.25">
      <c r="A3" s="61" t="s">
        <v>74</v>
      </c>
    </row>
    <row r="4" spans="1:40" s="61" customFormat="1" ht="60" customHeight="1" x14ac:dyDescent="0.2">
      <c r="A4" s="100" t="s">
        <v>0</v>
      </c>
      <c r="B4" s="100" t="s">
        <v>3</v>
      </c>
      <c r="C4" s="114" t="s">
        <v>4</v>
      </c>
      <c r="D4" s="114"/>
      <c r="E4" s="110" t="s">
        <v>5</v>
      </c>
      <c r="F4" s="111"/>
      <c r="G4" s="110" t="s">
        <v>6</v>
      </c>
      <c r="H4" s="111"/>
      <c r="I4" s="110" t="s">
        <v>7</v>
      </c>
      <c r="J4" s="111"/>
      <c r="K4" s="110" t="s">
        <v>8</v>
      </c>
      <c r="L4" s="111"/>
      <c r="M4" s="110" t="s">
        <v>9</v>
      </c>
      <c r="N4" s="111"/>
      <c r="O4" s="110" t="s">
        <v>10</v>
      </c>
      <c r="P4" s="111"/>
      <c r="Q4" s="110" t="s">
        <v>11</v>
      </c>
      <c r="R4" s="111"/>
      <c r="S4" s="110" t="s">
        <v>12</v>
      </c>
      <c r="T4" s="111"/>
      <c r="U4" s="110" t="s">
        <v>13</v>
      </c>
      <c r="V4" s="111"/>
      <c r="W4" s="110" t="s">
        <v>14</v>
      </c>
      <c r="X4" s="111"/>
      <c r="Y4" s="110" t="s">
        <v>15</v>
      </c>
      <c r="Z4" s="111"/>
      <c r="AA4" s="110" t="s">
        <v>16</v>
      </c>
      <c r="AB4" s="111"/>
      <c r="AC4" s="110" t="s">
        <v>17</v>
      </c>
      <c r="AD4" s="111"/>
      <c r="AE4" s="103" t="s">
        <v>18</v>
      </c>
      <c r="AF4" s="105"/>
      <c r="AG4" s="103" t="s">
        <v>19</v>
      </c>
      <c r="AH4" s="105"/>
      <c r="AI4" s="115" t="s">
        <v>20</v>
      </c>
      <c r="AJ4" s="116"/>
      <c r="AK4" s="115" t="s">
        <v>21</v>
      </c>
      <c r="AL4" s="116"/>
      <c r="AM4" s="115" t="s">
        <v>22</v>
      </c>
      <c r="AN4" s="116"/>
    </row>
    <row r="5" spans="1:40" s="61" customFormat="1" ht="62.25" customHeight="1" x14ac:dyDescent="0.2">
      <c r="A5" s="101"/>
      <c r="B5" s="101"/>
      <c r="C5" s="72" t="s">
        <v>78</v>
      </c>
      <c r="D5" s="72" t="s">
        <v>49</v>
      </c>
      <c r="E5" s="72" t="s">
        <v>78</v>
      </c>
      <c r="F5" s="72" t="s">
        <v>49</v>
      </c>
      <c r="G5" s="72" t="s">
        <v>78</v>
      </c>
      <c r="H5" s="72" t="s">
        <v>49</v>
      </c>
      <c r="I5" s="72" t="s">
        <v>78</v>
      </c>
      <c r="J5" s="72" t="s">
        <v>49</v>
      </c>
      <c r="K5" s="72" t="s">
        <v>78</v>
      </c>
      <c r="L5" s="72" t="s">
        <v>49</v>
      </c>
      <c r="M5" s="72" t="s">
        <v>78</v>
      </c>
      <c r="N5" s="72" t="s">
        <v>49</v>
      </c>
      <c r="O5" s="72" t="s">
        <v>78</v>
      </c>
      <c r="P5" s="72" t="s">
        <v>49</v>
      </c>
      <c r="Q5" s="72" t="s">
        <v>78</v>
      </c>
      <c r="R5" s="72" t="s">
        <v>49</v>
      </c>
      <c r="S5" s="72" t="s">
        <v>78</v>
      </c>
      <c r="T5" s="72" t="s">
        <v>49</v>
      </c>
      <c r="U5" s="72" t="s">
        <v>78</v>
      </c>
      <c r="V5" s="72" t="s">
        <v>49</v>
      </c>
      <c r="W5" s="72" t="s">
        <v>78</v>
      </c>
      <c r="X5" s="72" t="s">
        <v>49</v>
      </c>
      <c r="Y5" s="72" t="s">
        <v>78</v>
      </c>
      <c r="Z5" s="72" t="s">
        <v>49</v>
      </c>
      <c r="AA5" s="72" t="s">
        <v>78</v>
      </c>
      <c r="AB5" s="72" t="s">
        <v>49</v>
      </c>
      <c r="AC5" s="72" t="s">
        <v>78</v>
      </c>
      <c r="AD5" s="72" t="s">
        <v>49</v>
      </c>
      <c r="AE5" s="72" t="s">
        <v>78</v>
      </c>
      <c r="AF5" s="72" t="s">
        <v>49</v>
      </c>
      <c r="AG5" s="72" t="s">
        <v>78</v>
      </c>
      <c r="AH5" s="72" t="s">
        <v>49</v>
      </c>
      <c r="AI5" s="72" t="s">
        <v>78</v>
      </c>
      <c r="AJ5" s="72" t="s">
        <v>49</v>
      </c>
      <c r="AK5" s="72" t="s">
        <v>78</v>
      </c>
      <c r="AL5" s="72" t="s">
        <v>49</v>
      </c>
      <c r="AM5" s="72" t="s">
        <v>78</v>
      </c>
      <c r="AN5" s="72" t="s">
        <v>49</v>
      </c>
    </row>
    <row r="6" spans="1:40" s="61" customFormat="1" ht="51.75" customHeight="1" x14ac:dyDescent="0.2">
      <c r="A6" s="102"/>
      <c r="B6" s="102"/>
      <c r="C6" s="64" t="s">
        <v>22</v>
      </c>
      <c r="D6" s="64" t="s">
        <v>22</v>
      </c>
      <c r="E6" s="64" t="s">
        <v>22</v>
      </c>
      <c r="F6" s="64" t="s">
        <v>22</v>
      </c>
      <c r="G6" s="64" t="s">
        <v>22</v>
      </c>
      <c r="H6" s="64" t="s">
        <v>22</v>
      </c>
      <c r="I6" s="64" t="s">
        <v>22</v>
      </c>
      <c r="J6" s="64" t="s">
        <v>22</v>
      </c>
      <c r="K6" s="64" t="s">
        <v>22</v>
      </c>
      <c r="L6" s="64" t="s">
        <v>22</v>
      </c>
      <c r="M6" s="64" t="s">
        <v>22</v>
      </c>
      <c r="N6" s="64" t="s">
        <v>22</v>
      </c>
      <c r="O6" s="64" t="s">
        <v>22</v>
      </c>
      <c r="P6" s="64" t="s">
        <v>22</v>
      </c>
      <c r="Q6" s="64" t="s">
        <v>22</v>
      </c>
      <c r="R6" s="64" t="s">
        <v>22</v>
      </c>
      <c r="S6" s="64" t="s">
        <v>22</v>
      </c>
      <c r="T6" s="64" t="s">
        <v>22</v>
      </c>
      <c r="U6" s="64" t="s">
        <v>22</v>
      </c>
      <c r="V6" s="64" t="s">
        <v>22</v>
      </c>
      <c r="W6" s="64" t="s">
        <v>22</v>
      </c>
      <c r="X6" s="64" t="s">
        <v>22</v>
      </c>
      <c r="Y6" s="64" t="s">
        <v>22</v>
      </c>
      <c r="Z6" s="64" t="s">
        <v>22</v>
      </c>
      <c r="AA6" s="64" t="s">
        <v>22</v>
      </c>
      <c r="AB6" s="64" t="s">
        <v>22</v>
      </c>
      <c r="AC6" s="64" t="s">
        <v>22</v>
      </c>
      <c r="AD6" s="64" t="s">
        <v>22</v>
      </c>
      <c r="AE6" s="64" t="s">
        <v>22</v>
      </c>
      <c r="AF6" s="64" t="s">
        <v>22</v>
      </c>
      <c r="AG6" s="64" t="s">
        <v>22</v>
      </c>
      <c r="AH6" s="64" t="s">
        <v>22</v>
      </c>
      <c r="AI6" s="64" t="s">
        <v>22</v>
      </c>
      <c r="AJ6" s="64" t="s">
        <v>22</v>
      </c>
      <c r="AK6" s="64" t="s">
        <v>22</v>
      </c>
      <c r="AL6" s="64" t="s">
        <v>22</v>
      </c>
      <c r="AM6" s="64" t="s">
        <v>22</v>
      </c>
      <c r="AN6" s="64" t="s">
        <v>22</v>
      </c>
    </row>
    <row r="7" spans="1:40" s="10" customFormat="1" ht="24.95" customHeight="1" x14ac:dyDescent="0.2">
      <c r="A7" s="20">
        <v>1</v>
      </c>
      <c r="B7" s="31" t="s">
        <v>29</v>
      </c>
      <c r="C7" s="32">
        <v>0</v>
      </c>
      <c r="D7" s="32">
        <v>0</v>
      </c>
      <c r="E7" s="32">
        <v>0</v>
      </c>
      <c r="F7" s="32">
        <v>0</v>
      </c>
      <c r="G7" s="32">
        <v>0</v>
      </c>
      <c r="H7" s="32">
        <v>0</v>
      </c>
      <c r="I7" s="32">
        <v>0</v>
      </c>
      <c r="J7" s="32">
        <v>0</v>
      </c>
      <c r="K7" s="32">
        <v>0</v>
      </c>
      <c r="L7" s="32">
        <v>0</v>
      </c>
      <c r="M7" s="32">
        <v>1703435.0330882352</v>
      </c>
      <c r="N7" s="32">
        <v>0</v>
      </c>
      <c r="O7" s="32">
        <v>0</v>
      </c>
      <c r="P7" s="32">
        <v>0</v>
      </c>
      <c r="Q7" s="32">
        <v>0</v>
      </c>
      <c r="R7" s="32">
        <v>0</v>
      </c>
      <c r="S7" s="32">
        <v>0</v>
      </c>
      <c r="T7" s="32">
        <v>0</v>
      </c>
      <c r="U7" s="32">
        <v>0</v>
      </c>
      <c r="V7" s="32">
        <v>0</v>
      </c>
      <c r="W7" s="32">
        <v>0</v>
      </c>
      <c r="X7" s="32">
        <v>0</v>
      </c>
      <c r="Y7" s="32">
        <v>0</v>
      </c>
      <c r="Z7" s="32">
        <v>0</v>
      </c>
      <c r="AA7" s="32">
        <v>0</v>
      </c>
      <c r="AB7" s="32">
        <v>0</v>
      </c>
      <c r="AC7" s="32">
        <v>0</v>
      </c>
      <c r="AD7" s="32">
        <v>0</v>
      </c>
      <c r="AE7" s="32">
        <v>0</v>
      </c>
      <c r="AF7" s="32">
        <v>0</v>
      </c>
      <c r="AG7" s="32">
        <v>0</v>
      </c>
      <c r="AH7" s="32">
        <v>0</v>
      </c>
      <c r="AI7" s="32">
        <v>0</v>
      </c>
      <c r="AJ7" s="32">
        <v>0</v>
      </c>
      <c r="AK7" s="32">
        <v>0</v>
      </c>
      <c r="AL7" s="32">
        <v>0</v>
      </c>
      <c r="AM7" s="32">
        <f t="shared" ref="AM7:AM23" si="0">C7+E7+G7+I7+K7+M7+O7+Q7+S7+U7+W7+Y7+AA7+AC7+AE7+AG7+AI7+AK7</f>
        <v>1703435.0330882352</v>
      </c>
      <c r="AN7" s="32">
        <f t="shared" ref="AN7:AN23" si="1">D7+F7+H7+J7+L7+N7+P7+R7+T7+V7+X7+Z7+AB7+AD7+AF7+AH7+AJ7+AL7</f>
        <v>0</v>
      </c>
    </row>
    <row r="8" spans="1:40" s="11" customFormat="1" ht="24.95" customHeight="1" x14ac:dyDescent="0.2">
      <c r="A8" s="20">
        <v>2</v>
      </c>
      <c r="B8" s="31" t="s">
        <v>35</v>
      </c>
      <c r="C8" s="32">
        <v>0</v>
      </c>
      <c r="D8" s="32">
        <v>0</v>
      </c>
      <c r="E8" s="32">
        <v>0</v>
      </c>
      <c r="F8" s="32">
        <v>0</v>
      </c>
      <c r="G8" s="32">
        <v>0</v>
      </c>
      <c r="H8" s="32">
        <v>0</v>
      </c>
      <c r="I8" s="32">
        <v>0</v>
      </c>
      <c r="J8" s="32">
        <v>0</v>
      </c>
      <c r="K8" s="32">
        <v>14176.98</v>
      </c>
      <c r="L8" s="32">
        <v>0</v>
      </c>
      <c r="M8" s="32">
        <v>0</v>
      </c>
      <c r="N8" s="32">
        <v>0</v>
      </c>
      <c r="O8" s="32">
        <v>0</v>
      </c>
      <c r="P8" s="32">
        <v>0</v>
      </c>
      <c r="Q8" s="32">
        <v>0</v>
      </c>
      <c r="R8" s="32">
        <v>0</v>
      </c>
      <c r="S8" s="32">
        <v>0</v>
      </c>
      <c r="T8" s="32">
        <v>0</v>
      </c>
      <c r="U8" s="32">
        <v>0</v>
      </c>
      <c r="V8" s="32">
        <v>0</v>
      </c>
      <c r="W8" s="32">
        <v>0</v>
      </c>
      <c r="X8" s="32">
        <v>0</v>
      </c>
      <c r="Y8" s="32">
        <v>0</v>
      </c>
      <c r="Z8" s="32">
        <v>0</v>
      </c>
      <c r="AA8" s="32">
        <v>180483.31768500002</v>
      </c>
      <c r="AB8" s="32">
        <v>168917.12242661431</v>
      </c>
      <c r="AC8" s="32">
        <v>2361.6153989999998</v>
      </c>
      <c r="AD8" s="32">
        <v>2013.5345440742999</v>
      </c>
      <c r="AE8" s="32">
        <v>0</v>
      </c>
      <c r="AF8" s="32">
        <v>0</v>
      </c>
      <c r="AG8" s="32">
        <v>0</v>
      </c>
      <c r="AH8" s="32">
        <v>0</v>
      </c>
      <c r="AI8" s="32">
        <v>10486</v>
      </c>
      <c r="AJ8" s="32">
        <v>2940.064484</v>
      </c>
      <c r="AK8" s="32">
        <v>0</v>
      </c>
      <c r="AL8" s="32">
        <v>0</v>
      </c>
      <c r="AM8" s="32">
        <f t="shared" si="0"/>
        <v>207507.91308400003</v>
      </c>
      <c r="AN8" s="32">
        <f t="shared" si="1"/>
        <v>173870.72145468861</v>
      </c>
    </row>
    <row r="9" spans="1:40" ht="24.95" customHeight="1" x14ac:dyDescent="0.2">
      <c r="A9" s="20">
        <v>3</v>
      </c>
      <c r="B9" s="31" t="s">
        <v>95</v>
      </c>
      <c r="C9" s="32">
        <v>10516.0675725</v>
      </c>
      <c r="D9" s="32">
        <v>8550.4369310109596</v>
      </c>
      <c r="E9" s="32">
        <v>0</v>
      </c>
      <c r="F9" s="32">
        <v>0</v>
      </c>
      <c r="G9" s="32">
        <v>178311.35368702401</v>
      </c>
      <c r="H9" s="32">
        <v>81368.802783122097</v>
      </c>
      <c r="I9" s="32">
        <v>15716.835999999999</v>
      </c>
      <c r="J9" s="32">
        <v>12729.3271</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0</v>
      </c>
      <c r="AD9" s="32">
        <v>0</v>
      </c>
      <c r="AE9" s="32">
        <v>0</v>
      </c>
      <c r="AF9" s="32">
        <v>0</v>
      </c>
      <c r="AG9" s="32">
        <v>0</v>
      </c>
      <c r="AH9" s="32">
        <v>0</v>
      </c>
      <c r="AI9" s="32">
        <v>0</v>
      </c>
      <c r="AJ9" s="32">
        <v>0</v>
      </c>
      <c r="AK9" s="32">
        <v>0</v>
      </c>
      <c r="AL9" s="32">
        <v>0</v>
      </c>
      <c r="AM9" s="32">
        <f t="shared" si="0"/>
        <v>204544.25725952402</v>
      </c>
      <c r="AN9" s="32">
        <f t="shared" si="1"/>
        <v>102648.56681413305</v>
      </c>
    </row>
    <row r="10" spans="1:40" ht="24.95" customHeight="1" x14ac:dyDescent="0.2">
      <c r="A10" s="20">
        <v>4</v>
      </c>
      <c r="B10" s="31" t="s">
        <v>30</v>
      </c>
      <c r="C10" s="32">
        <v>0</v>
      </c>
      <c r="D10" s="32">
        <v>0</v>
      </c>
      <c r="E10" s="32">
        <v>0</v>
      </c>
      <c r="F10" s="32">
        <v>0</v>
      </c>
      <c r="G10" s="32">
        <v>0</v>
      </c>
      <c r="H10" s="32">
        <v>0</v>
      </c>
      <c r="I10" s="32">
        <v>0</v>
      </c>
      <c r="J10" s="32">
        <v>0</v>
      </c>
      <c r="K10" s="32">
        <v>0</v>
      </c>
      <c r="L10" s="32">
        <v>0</v>
      </c>
      <c r="M10" s="32">
        <v>0</v>
      </c>
      <c r="N10" s="32">
        <v>0</v>
      </c>
      <c r="O10" s="32">
        <v>0</v>
      </c>
      <c r="P10" s="32">
        <v>0</v>
      </c>
      <c r="Q10" s="32">
        <v>0</v>
      </c>
      <c r="R10" s="32">
        <v>0</v>
      </c>
      <c r="S10" s="32">
        <v>0</v>
      </c>
      <c r="T10" s="32">
        <v>0</v>
      </c>
      <c r="U10" s="32">
        <v>0</v>
      </c>
      <c r="V10" s="32">
        <v>0</v>
      </c>
      <c r="W10" s="32">
        <v>0</v>
      </c>
      <c r="X10" s="32">
        <v>0</v>
      </c>
      <c r="Y10" s="32">
        <v>0</v>
      </c>
      <c r="Z10" s="32">
        <v>0</v>
      </c>
      <c r="AA10" s="32">
        <v>43896.800000000003</v>
      </c>
      <c r="AB10" s="32">
        <v>21948.400000000001</v>
      </c>
      <c r="AC10" s="32">
        <v>0</v>
      </c>
      <c r="AD10" s="32">
        <v>0</v>
      </c>
      <c r="AE10" s="32">
        <v>0</v>
      </c>
      <c r="AF10" s="32">
        <v>0</v>
      </c>
      <c r="AG10" s="32">
        <v>0</v>
      </c>
      <c r="AH10" s="32">
        <v>0</v>
      </c>
      <c r="AI10" s="32">
        <v>0</v>
      </c>
      <c r="AJ10" s="32">
        <v>0</v>
      </c>
      <c r="AK10" s="32">
        <v>0</v>
      </c>
      <c r="AL10" s="32">
        <v>0</v>
      </c>
      <c r="AM10" s="32">
        <f t="shared" si="0"/>
        <v>43896.800000000003</v>
      </c>
      <c r="AN10" s="32">
        <f t="shared" si="1"/>
        <v>21948.400000000001</v>
      </c>
    </row>
    <row r="11" spans="1:40" ht="24.95" customHeight="1" x14ac:dyDescent="0.2">
      <c r="A11" s="20">
        <v>5</v>
      </c>
      <c r="B11" s="31" t="s">
        <v>36</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25493</v>
      </c>
      <c r="V11" s="32">
        <v>0</v>
      </c>
      <c r="W11" s="32">
        <v>0</v>
      </c>
      <c r="X11" s="32">
        <v>0</v>
      </c>
      <c r="Y11" s="32">
        <v>0</v>
      </c>
      <c r="Z11" s="32">
        <v>0</v>
      </c>
      <c r="AA11" s="32">
        <v>0</v>
      </c>
      <c r="AB11" s="32">
        <v>0</v>
      </c>
      <c r="AC11" s="32">
        <v>0</v>
      </c>
      <c r="AD11" s="32">
        <v>0</v>
      </c>
      <c r="AE11" s="32">
        <v>0</v>
      </c>
      <c r="AF11" s="32">
        <v>0</v>
      </c>
      <c r="AG11" s="32">
        <v>0</v>
      </c>
      <c r="AH11" s="32">
        <v>0</v>
      </c>
      <c r="AI11" s="32">
        <v>15266</v>
      </c>
      <c r="AJ11" s="32">
        <v>15266.420649999998</v>
      </c>
      <c r="AK11" s="32">
        <v>0</v>
      </c>
      <c r="AL11" s="32">
        <v>0</v>
      </c>
      <c r="AM11" s="32">
        <f t="shared" si="0"/>
        <v>40759</v>
      </c>
      <c r="AN11" s="32">
        <f t="shared" si="1"/>
        <v>15266.420649999998</v>
      </c>
    </row>
    <row r="12" spans="1:40" ht="24.95" customHeight="1" x14ac:dyDescent="0.2">
      <c r="A12" s="20">
        <v>6</v>
      </c>
      <c r="B12" s="31" t="s">
        <v>34</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f t="shared" si="0"/>
        <v>0</v>
      </c>
      <c r="AN12" s="32">
        <f t="shared" si="1"/>
        <v>0</v>
      </c>
    </row>
    <row r="13" spans="1:40" ht="24.95" customHeight="1" x14ac:dyDescent="0.2">
      <c r="A13" s="20">
        <v>7</v>
      </c>
      <c r="B13" s="31" t="s">
        <v>89</v>
      </c>
      <c r="C13" s="32">
        <v>0</v>
      </c>
      <c r="D13" s="32">
        <v>0</v>
      </c>
      <c r="E13" s="32">
        <v>0</v>
      </c>
      <c r="F13" s="32">
        <v>0</v>
      </c>
      <c r="G13" s="32">
        <v>0</v>
      </c>
      <c r="H13" s="32">
        <v>0</v>
      </c>
      <c r="I13" s="32">
        <v>0</v>
      </c>
      <c r="J13" s="32">
        <v>0</v>
      </c>
      <c r="K13" s="32">
        <v>0</v>
      </c>
      <c r="L13" s="32">
        <v>0</v>
      </c>
      <c r="M13" s="32">
        <v>0</v>
      </c>
      <c r="N13" s="32">
        <v>0</v>
      </c>
      <c r="O13" s="32">
        <v>0</v>
      </c>
      <c r="P13" s="32">
        <v>0</v>
      </c>
      <c r="Q13" s="32">
        <v>0</v>
      </c>
      <c r="R13" s="32">
        <v>0</v>
      </c>
      <c r="S13" s="32">
        <v>0</v>
      </c>
      <c r="T13" s="32">
        <v>0</v>
      </c>
      <c r="U13" s="32">
        <v>0</v>
      </c>
      <c r="V13" s="32">
        <v>0</v>
      </c>
      <c r="W13" s="32">
        <v>0</v>
      </c>
      <c r="X13" s="32">
        <v>0</v>
      </c>
      <c r="Y13" s="32">
        <v>0</v>
      </c>
      <c r="Z13" s="32">
        <v>0</v>
      </c>
      <c r="AA13" s="32">
        <v>0</v>
      </c>
      <c r="AB13" s="32">
        <v>0</v>
      </c>
      <c r="AC13" s="32">
        <v>0</v>
      </c>
      <c r="AD13" s="32">
        <v>0</v>
      </c>
      <c r="AE13" s="32">
        <v>0</v>
      </c>
      <c r="AF13" s="32">
        <v>0</v>
      </c>
      <c r="AG13" s="32">
        <v>0</v>
      </c>
      <c r="AH13" s="32">
        <v>0</v>
      </c>
      <c r="AI13" s="32">
        <v>0</v>
      </c>
      <c r="AJ13" s="32">
        <v>0</v>
      </c>
      <c r="AK13" s="32">
        <v>0</v>
      </c>
      <c r="AL13" s="32">
        <v>0</v>
      </c>
      <c r="AM13" s="32">
        <f t="shared" si="0"/>
        <v>0</v>
      </c>
      <c r="AN13" s="32">
        <f t="shared" si="1"/>
        <v>0</v>
      </c>
    </row>
    <row r="14" spans="1:40" ht="24.95" customHeight="1" x14ac:dyDescent="0.2">
      <c r="A14" s="20">
        <v>8</v>
      </c>
      <c r="B14" s="31" t="s">
        <v>31</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f t="shared" si="0"/>
        <v>0</v>
      </c>
      <c r="AN14" s="32">
        <f t="shared" si="1"/>
        <v>0</v>
      </c>
    </row>
    <row r="15" spans="1:40" ht="24.95" customHeight="1" x14ac:dyDescent="0.2">
      <c r="A15" s="20">
        <v>9</v>
      </c>
      <c r="B15" s="31" t="s">
        <v>32</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f t="shared" si="0"/>
        <v>0</v>
      </c>
      <c r="AN15" s="32">
        <f t="shared" si="1"/>
        <v>0</v>
      </c>
    </row>
    <row r="16" spans="1:40" ht="24.95" customHeight="1" x14ac:dyDescent="0.2">
      <c r="A16" s="20">
        <v>10</v>
      </c>
      <c r="B16" s="31" t="s">
        <v>42</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f t="shared" si="0"/>
        <v>0</v>
      </c>
      <c r="AN16" s="32">
        <f t="shared" si="1"/>
        <v>0</v>
      </c>
    </row>
    <row r="17" spans="1:40" ht="24.95" customHeight="1" x14ac:dyDescent="0.2">
      <c r="A17" s="20">
        <v>11</v>
      </c>
      <c r="B17" s="31" t="s">
        <v>39</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2">
        <f t="shared" si="0"/>
        <v>0</v>
      </c>
      <c r="AN17" s="32">
        <f t="shared" si="1"/>
        <v>0</v>
      </c>
    </row>
    <row r="18" spans="1:40" ht="24.95" customHeight="1" x14ac:dyDescent="0.2">
      <c r="A18" s="20">
        <v>12</v>
      </c>
      <c r="B18" s="31" t="s">
        <v>37</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f t="shared" si="0"/>
        <v>0</v>
      </c>
      <c r="AN18" s="32">
        <f t="shared" si="1"/>
        <v>0</v>
      </c>
    </row>
    <row r="19" spans="1:40" ht="24.95" customHeight="1" x14ac:dyDescent="0.2">
      <c r="A19" s="20">
        <v>13</v>
      </c>
      <c r="B19" s="31" t="s">
        <v>41</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2">
        <f t="shared" si="0"/>
        <v>0</v>
      </c>
      <c r="AN19" s="32">
        <f t="shared" si="1"/>
        <v>0</v>
      </c>
    </row>
    <row r="20" spans="1:40" ht="24.95" customHeight="1" x14ac:dyDescent="0.2">
      <c r="A20" s="20">
        <v>14</v>
      </c>
      <c r="B20" s="31" t="s">
        <v>28</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f t="shared" si="0"/>
        <v>0</v>
      </c>
      <c r="AN20" s="32">
        <f t="shared" si="1"/>
        <v>0</v>
      </c>
    </row>
    <row r="21" spans="1:40" ht="24.95" customHeight="1" x14ac:dyDescent="0.2">
      <c r="A21" s="20">
        <v>15</v>
      </c>
      <c r="B21" s="33" t="s">
        <v>33</v>
      </c>
      <c r="C21" s="32">
        <v>0</v>
      </c>
      <c r="D21" s="32">
        <v>0</v>
      </c>
      <c r="E21" s="32">
        <v>0</v>
      </c>
      <c r="F21" s="32">
        <v>0</v>
      </c>
      <c r="G21" s="32">
        <v>0</v>
      </c>
      <c r="H21" s="32">
        <v>0</v>
      </c>
      <c r="I21" s="32">
        <v>0</v>
      </c>
      <c r="J21" s="32">
        <v>0</v>
      </c>
      <c r="K21" s="32">
        <v>0</v>
      </c>
      <c r="L21" s="32">
        <v>0</v>
      </c>
      <c r="M21" s="32">
        <v>0</v>
      </c>
      <c r="N21" s="32">
        <v>0</v>
      </c>
      <c r="O21" s="32">
        <v>0</v>
      </c>
      <c r="P21" s="32">
        <v>0</v>
      </c>
      <c r="Q21" s="32">
        <v>0</v>
      </c>
      <c r="R21" s="32">
        <v>0</v>
      </c>
      <c r="S21" s="32">
        <v>0</v>
      </c>
      <c r="T21" s="32">
        <v>0</v>
      </c>
      <c r="U21" s="32">
        <v>0</v>
      </c>
      <c r="V21" s="32">
        <v>0</v>
      </c>
      <c r="W21" s="32">
        <v>0</v>
      </c>
      <c r="X21" s="32">
        <v>0</v>
      </c>
      <c r="Y21" s="32">
        <v>0</v>
      </c>
      <c r="Z21" s="32">
        <v>0</v>
      </c>
      <c r="AA21" s="32">
        <v>0</v>
      </c>
      <c r="AB21" s="32">
        <v>0</v>
      </c>
      <c r="AC21" s="32">
        <v>0</v>
      </c>
      <c r="AD21" s="32">
        <v>0</v>
      </c>
      <c r="AE21" s="32">
        <v>0</v>
      </c>
      <c r="AF21" s="32">
        <v>0</v>
      </c>
      <c r="AG21" s="32">
        <v>0</v>
      </c>
      <c r="AH21" s="32">
        <v>0</v>
      </c>
      <c r="AI21" s="32">
        <v>0</v>
      </c>
      <c r="AJ21" s="32">
        <v>0</v>
      </c>
      <c r="AK21" s="32">
        <v>0</v>
      </c>
      <c r="AL21" s="32">
        <v>0</v>
      </c>
      <c r="AM21" s="32">
        <f t="shared" si="0"/>
        <v>0</v>
      </c>
      <c r="AN21" s="32">
        <f t="shared" si="1"/>
        <v>0</v>
      </c>
    </row>
    <row r="22" spans="1:40" ht="24.95" customHeight="1" x14ac:dyDescent="0.2">
      <c r="A22" s="20">
        <v>16</v>
      </c>
      <c r="B22" s="33" t="s">
        <v>38</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0</v>
      </c>
      <c r="AB22" s="32">
        <v>0</v>
      </c>
      <c r="AC22" s="32">
        <v>0</v>
      </c>
      <c r="AD22" s="32">
        <v>0</v>
      </c>
      <c r="AE22" s="32">
        <v>0</v>
      </c>
      <c r="AF22" s="32">
        <v>0</v>
      </c>
      <c r="AG22" s="32">
        <v>0</v>
      </c>
      <c r="AH22" s="32">
        <v>0</v>
      </c>
      <c r="AI22" s="32">
        <v>0</v>
      </c>
      <c r="AJ22" s="32">
        <v>0</v>
      </c>
      <c r="AK22" s="32">
        <v>0</v>
      </c>
      <c r="AL22" s="32">
        <v>0</v>
      </c>
      <c r="AM22" s="32">
        <f t="shared" si="0"/>
        <v>0</v>
      </c>
      <c r="AN22" s="32">
        <f t="shared" si="1"/>
        <v>0</v>
      </c>
    </row>
    <row r="23" spans="1:40" ht="24.95" customHeight="1" x14ac:dyDescent="0.2">
      <c r="A23" s="20">
        <v>17</v>
      </c>
      <c r="B23" s="33" t="s">
        <v>40</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f t="shared" si="0"/>
        <v>0</v>
      </c>
      <c r="AN23" s="32">
        <f t="shared" si="1"/>
        <v>0</v>
      </c>
    </row>
    <row r="24" spans="1:40" x14ac:dyDescent="0.2">
      <c r="A24" s="22"/>
      <c r="B24" s="23" t="s">
        <v>22</v>
      </c>
      <c r="C24" s="35">
        <f t="shared" ref="C24:AL24" si="2">SUM(C7:C23)</f>
        <v>10516.0675725</v>
      </c>
      <c r="D24" s="35">
        <f t="shared" si="2"/>
        <v>8550.4369310109596</v>
      </c>
      <c r="E24" s="35">
        <f t="shared" si="2"/>
        <v>0</v>
      </c>
      <c r="F24" s="35">
        <f t="shared" si="2"/>
        <v>0</v>
      </c>
      <c r="G24" s="35">
        <f t="shared" si="2"/>
        <v>178311.35368702401</v>
      </c>
      <c r="H24" s="35">
        <f t="shared" si="2"/>
        <v>81368.802783122097</v>
      </c>
      <c r="I24" s="35">
        <f t="shared" si="2"/>
        <v>15716.835999999999</v>
      </c>
      <c r="J24" s="35">
        <f t="shared" si="2"/>
        <v>12729.3271</v>
      </c>
      <c r="K24" s="35">
        <f t="shared" si="2"/>
        <v>14176.98</v>
      </c>
      <c r="L24" s="35">
        <f t="shared" si="2"/>
        <v>0</v>
      </c>
      <c r="M24" s="35">
        <f t="shared" si="2"/>
        <v>1703435.0330882352</v>
      </c>
      <c r="N24" s="35">
        <f t="shared" si="2"/>
        <v>0</v>
      </c>
      <c r="O24" s="35">
        <f t="shared" si="2"/>
        <v>0</v>
      </c>
      <c r="P24" s="35">
        <f t="shared" si="2"/>
        <v>0</v>
      </c>
      <c r="Q24" s="35">
        <f t="shared" si="2"/>
        <v>0</v>
      </c>
      <c r="R24" s="35">
        <f t="shared" si="2"/>
        <v>0</v>
      </c>
      <c r="S24" s="35">
        <f t="shared" si="2"/>
        <v>0</v>
      </c>
      <c r="T24" s="35">
        <f t="shared" si="2"/>
        <v>0</v>
      </c>
      <c r="U24" s="35">
        <f t="shared" si="2"/>
        <v>25493</v>
      </c>
      <c r="V24" s="35">
        <f t="shared" si="2"/>
        <v>0</v>
      </c>
      <c r="W24" s="35">
        <f t="shared" si="2"/>
        <v>0</v>
      </c>
      <c r="X24" s="35">
        <f t="shared" si="2"/>
        <v>0</v>
      </c>
      <c r="Y24" s="35">
        <f t="shared" si="2"/>
        <v>0</v>
      </c>
      <c r="Z24" s="35">
        <f t="shared" si="2"/>
        <v>0</v>
      </c>
      <c r="AA24" s="35">
        <f t="shared" si="2"/>
        <v>224380.117685</v>
      </c>
      <c r="AB24" s="35">
        <f t="shared" si="2"/>
        <v>190865.52242661431</v>
      </c>
      <c r="AC24" s="35">
        <f t="shared" si="2"/>
        <v>2361.6153989999998</v>
      </c>
      <c r="AD24" s="35">
        <f t="shared" si="2"/>
        <v>2013.5345440742999</v>
      </c>
      <c r="AE24" s="35">
        <f t="shared" si="2"/>
        <v>0</v>
      </c>
      <c r="AF24" s="35">
        <f t="shared" si="2"/>
        <v>0</v>
      </c>
      <c r="AG24" s="35">
        <f t="shared" si="2"/>
        <v>0</v>
      </c>
      <c r="AH24" s="35">
        <f t="shared" si="2"/>
        <v>0</v>
      </c>
      <c r="AI24" s="35">
        <f t="shared" si="2"/>
        <v>25752</v>
      </c>
      <c r="AJ24" s="35">
        <f t="shared" si="2"/>
        <v>18206.485133999999</v>
      </c>
      <c r="AK24" s="35">
        <f t="shared" si="2"/>
        <v>0</v>
      </c>
      <c r="AL24" s="35">
        <f t="shared" si="2"/>
        <v>0</v>
      </c>
      <c r="AM24" s="35">
        <f>SUM(AM7:AM23)</f>
        <v>2200143.0034317593</v>
      </c>
      <c r="AN24" s="35">
        <f>SUM(AN7:AN23)</f>
        <v>313734.10891882167</v>
      </c>
    </row>
    <row r="25" spans="1:40" customFormat="1" ht="15" customHeight="1" x14ac:dyDescent="0.2"/>
    <row r="26" spans="1:40" customFormat="1" ht="15" customHeight="1" x14ac:dyDescent="0.2"/>
    <row r="27" spans="1:40" s="73" customFormat="1" ht="15" x14ac:dyDescent="0.2">
      <c r="B27" s="74" t="s">
        <v>50</v>
      </c>
    </row>
    <row r="28" spans="1:40" s="73" customFormat="1" ht="20.25" customHeight="1" x14ac:dyDescent="0.2">
      <c r="B28" s="109" t="s">
        <v>79</v>
      </c>
      <c r="C28" s="109"/>
      <c r="D28" s="109"/>
      <c r="E28" s="109"/>
      <c r="F28" s="109"/>
      <c r="G28" s="109"/>
      <c r="H28" s="109"/>
      <c r="I28" s="109"/>
      <c r="J28" s="109"/>
      <c r="K28" s="109"/>
      <c r="L28" s="109"/>
      <c r="M28" s="109"/>
      <c r="N28" s="109"/>
    </row>
    <row r="29" spans="1:40" s="73" customFormat="1" ht="15" customHeight="1" x14ac:dyDescent="0.2">
      <c r="B29" s="109"/>
      <c r="C29" s="109"/>
      <c r="D29" s="109"/>
      <c r="E29" s="109"/>
      <c r="F29" s="109"/>
      <c r="G29" s="109"/>
      <c r="H29" s="109"/>
      <c r="I29" s="109"/>
      <c r="J29" s="109"/>
      <c r="K29" s="109"/>
      <c r="L29" s="109"/>
      <c r="M29" s="109"/>
      <c r="N29" s="109"/>
    </row>
    <row r="30" spans="1:40" customFormat="1" x14ac:dyDescent="0.2"/>
    <row r="31" spans="1:40" customFormat="1" x14ac:dyDescent="0.2"/>
    <row r="32" spans="1:40" customFormat="1" x14ac:dyDescent="0.2">
      <c r="C32" s="4"/>
      <c r="D32" s="4"/>
      <c r="E32" s="4"/>
      <c r="F32" s="4"/>
      <c r="G32" s="4"/>
      <c r="H32" s="4"/>
      <c r="I32" s="4"/>
      <c r="J32" s="4"/>
      <c r="K32" s="4"/>
    </row>
  </sheetData>
  <sortState ref="B9:AN23">
    <sortCondition descending="1" ref="AM7:AM23"/>
  </sortState>
  <mergeCells count="22">
    <mergeCell ref="B28:N29"/>
    <mergeCell ref="A4:A6"/>
    <mergeCell ref="B4:B6"/>
    <mergeCell ref="C4:D4"/>
    <mergeCell ref="E4:F4"/>
    <mergeCell ref="G4:H4"/>
    <mergeCell ref="S4:T4"/>
    <mergeCell ref="U4:V4"/>
    <mergeCell ref="AI4:AJ4"/>
    <mergeCell ref="AK4:AL4"/>
    <mergeCell ref="I4:J4"/>
    <mergeCell ref="K4:L4"/>
    <mergeCell ref="M4:N4"/>
    <mergeCell ref="O4:P4"/>
    <mergeCell ref="Q4:R4"/>
    <mergeCell ref="AM4:AN4"/>
    <mergeCell ref="W4:X4"/>
    <mergeCell ref="Y4:Z4"/>
    <mergeCell ref="AA4:AB4"/>
    <mergeCell ref="AC4:AD4"/>
    <mergeCell ref="AE4:AF4"/>
    <mergeCell ref="AG4:AH4"/>
  </mergeCells>
  <pageMargins left="0.31" right="0.15748031496063" top="0.26" bottom="0.38" header="0.17" footer="0.15748031496063"/>
  <pageSetup scale="58" orientation="landscape" r:id="rId1"/>
  <headerFooter alignWithMargins="0">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indexed="46"/>
  </sheetPr>
  <dimension ref="A1:AN30"/>
  <sheetViews>
    <sheetView zoomScale="90" zoomScaleNormal="90" workbookViewId="0">
      <pane xSplit="2" ySplit="5" topLeftCell="C6" activePane="bottomRight" state="frozen"/>
      <selection pane="topRight"/>
      <selection pane="bottomLeft"/>
      <selection pane="bottomRight" activeCell="B4" sqref="B4:B5"/>
    </sheetView>
  </sheetViews>
  <sheetFormatPr defaultRowHeight="12.75" x14ac:dyDescent="0.2"/>
  <cols>
    <col min="1" max="1" width="4" style="12" customWidth="1"/>
    <col min="2" max="2" width="47.42578125" style="12" customWidth="1"/>
    <col min="3" max="6" width="9.7109375" style="12" customWidth="1"/>
    <col min="7" max="7" width="12" style="12" customWidth="1"/>
    <col min="8" max="8" width="11.85546875" style="12" customWidth="1"/>
    <col min="9" max="10" width="10.140625" style="12" bestFit="1" customWidth="1"/>
    <col min="11" max="20" width="9.7109375" style="12" customWidth="1"/>
    <col min="21" max="21" width="11" style="12" customWidth="1"/>
    <col min="22" max="26" width="9.7109375" style="12" customWidth="1"/>
    <col min="27" max="27" width="11" style="12" customWidth="1"/>
    <col min="28" max="28" width="10.42578125" style="12" customWidth="1"/>
    <col min="29" max="38" width="9.7109375" style="12" customWidth="1"/>
    <col min="39" max="39" width="12.7109375" style="12" customWidth="1"/>
    <col min="40" max="40" width="11.85546875" style="12" customWidth="1"/>
    <col min="41" max="16384" width="9.140625" style="12"/>
  </cols>
  <sheetData>
    <row r="1" spans="1:40" s="73" customFormat="1" ht="16.5" customHeight="1" x14ac:dyDescent="0.2">
      <c r="A1" s="113" t="s">
        <v>80</v>
      </c>
      <c r="B1" s="113"/>
      <c r="C1" s="113"/>
      <c r="D1" s="113"/>
      <c r="E1" s="113"/>
      <c r="F1" s="113"/>
      <c r="G1" s="113"/>
      <c r="H1" s="113"/>
      <c r="I1" s="113"/>
      <c r="J1" s="113"/>
      <c r="K1" s="113"/>
      <c r="L1" s="113"/>
      <c r="M1" s="113"/>
      <c r="N1" s="113"/>
      <c r="W1" s="75"/>
    </row>
    <row r="2" spans="1:40" s="73" customFormat="1" ht="16.5" customHeight="1" x14ac:dyDescent="0.2">
      <c r="A2" s="88" t="str">
        <f>'Fin. Accept Re Prem. &amp; Retroces'!A2</f>
        <v>Reporting period: 1 January 2019 - 30 September 2019</v>
      </c>
      <c r="B2" s="88"/>
      <c r="C2" s="88"/>
      <c r="D2" s="88"/>
      <c r="E2" s="88"/>
      <c r="F2" s="88"/>
      <c r="G2" s="88"/>
      <c r="H2" s="88"/>
      <c r="I2" s="88"/>
      <c r="J2" s="88"/>
      <c r="K2" s="88"/>
      <c r="L2" s="88"/>
      <c r="M2" s="88"/>
      <c r="N2" s="88"/>
      <c r="W2" s="75"/>
    </row>
    <row r="3" spans="1:40" s="73" customFormat="1" ht="18.75" customHeight="1" x14ac:dyDescent="0.2">
      <c r="A3" s="61" t="s">
        <v>74</v>
      </c>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row>
    <row r="4" spans="1:40" s="73" customFormat="1" ht="94.5" customHeight="1" x14ac:dyDescent="0.2">
      <c r="A4" s="100" t="s">
        <v>0</v>
      </c>
      <c r="B4" s="100" t="s">
        <v>3</v>
      </c>
      <c r="C4" s="114" t="s">
        <v>4</v>
      </c>
      <c r="D4" s="114"/>
      <c r="E4" s="110" t="s">
        <v>5</v>
      </c>
      <c r="F4" s="111"/>
      <c r="G4" s="110" t="s">
        <v>6</v>
      </c>
      <c r="H4" s="111"/>
      <c r="I4" s="110" t="s">
        <v>7</v>
      </c>
      <c r="J4" s="111"/>
      <c r="K4" s="110" t="s">
        <v>8</v>
      </c>
      <c r="L4" s="111"/>
      <c r="M4" s="110" t="s">
        <v>9</v>
      </c>
      <c r="N4" s="111"/>
      <c r="O4" s="110" t="s">
        <v>10</v>
      </c>
      <c r="P4" s="111"/>
      <c r="Q4" s="110" t="s">
        <v>11</v>
      </c>
      <c r="R4" s="111"/>
      <c r="S4" s="110" t="s">
        <v>12</v>
      </c>
      <c r="T4" s="111"/>
      <c r="U4" s="110" t="s">
        <v>13</v>
      </c>
      <c r="V4" s="111"/>
      <c r="W4" s="110" t="s">
        <v>14</v>
      </c>
      <c r="X4" s="111"/>
      <c r="Y4" s="110" t="s">
        <v>15</v>
      </c>
      <c r="Z4" s="111"/>
      <c r="AA4" s="110" t="s">
        <v>16</v>
      </c>
      <c r="AB4" s="111"/>
      <c r="AC4" s="110" t="s">
        <v>17</v>
      </c>
      <c r="AD4" s="111"/>
      <c r="AE4" s="103" t="s">
        <v>18</v>
      </c>
      <c r="AF4" s="105"/>
      <c r="AG4" s="103" t="s">
        <v>19</v>
      </c>
      <c r="AH4" s="105"/>
      <c r="AI4" s="115" t="s">
        <v>20</v>
      </c>
      <c r="AJ4" s="116"/>
      <c r="AK4" s="115" t="s">
        <v>21</v>
      </c>
      <c r="AL4" s="116"/>
      <c r="AM4" s="115" t="s">
        <v>22</v>
      </c>
      <c r="AN4" s="116"/>
    </row>
    <row r="5" spans="1:40" s="73" customFormat="1" ht="55.5" customHeight="1" x14ac:dyDescent="0.2">
      <c r="A5" s="102"/>
      <c r="B5" s="102"/>
      <c r="C5" s="79" t="s">
        <v>54</v>
      </c>
      <c r="D5" s="79" t="s">
        <v>55</v>
      </c>
      <c r="E5" s="79" t="s">
        <v>54</v>
      </c>
      <c r="F5" s="79" t="s">
        <v>55</v>
      </c>
      <c r="G5" s="79" t="s">
        <v>54</v>
      </c>
      <c r="H5" s="79" t="s">
        <v>55</v>
      </c>
      <c r="I5" s="79" t="s">
        <v>54</v>
      </c>
      <c r="J5" s="79" t="s">
        <v>55</v>
      </c>
      <c r="K5" s="79" t="s">
        <v>54</v>
      </c>
      <c r="L5" s="79" t="s">
        <v>55</v>
      </c>
      <c r="M5" s="79" t="s">
        <v>54</v>
      </c>
      <c r="N5" s="79" t="s">
        <v>55</v>
      </c>
      <c r="O5" s="79" t="s">
        <v>54</v>
      </c>
      <c r="P5" s="79" t="s">
        <v>55</v>
      </c>
      <c r="Q5" s="79" t="s">
        <v>54</v>
      </c>
      <c r="R5" s="79" t="s">
        <v>55</v>
      </c>
      <c r="S5" s="79" t="s">
        <v>54</v>
      </c>
      <c r="T5" s="79" t="s">
        <v>55</v>
      </c>
      <c r="U5" s="79" t="s">
        <v>54</v>
      </c>
      <c r="V5" s="79" t="s">
        <v>55</v>
      </c>
      <c r="W5" s="79" t="s">
        <v>54</v>
      </c>
      <c r="X5" s="79" t="s">
        <v>55</v>
      </c>
      <c r="Y5" s="79" t="s">
        <v>54</v>
      </c>
      <c r="Z5" s="79" t="s">
        <v>55</v>
      </c>
      <c r="AA5" s="79" t="s">
        <v>54</v>
      </c>
      <c r="AB5" s="79" t="s">
        <v>55</v>
      </c>
      <c r="AC5" s="79" t="s">
        <v>54</v>
      </c>
      <c r="AD5" s="79" t="s">
        <v>55</v>
      </c>
      <c r="AE5" s="79" t="s">
        <v>54</v>
      </c>
      <c r="AF5" s="79" t="s">
        <v>55</v>
      </c>
      <c r="AG5" s="79" t="s">
        <v>54</v>
      </c>
      <c r="AH5" s="79" t="s">
        <v>55</v>
      </c>
      <c r="AI5" s="79" t="s">
        <v>54</v>
      </c>
      <c r="AJ5" s="79" t="s">
        <v>55</v>
      </c>
      <c r="AK5" s="79" t="s">
        <v>54</v>
      </c>
      <c r="AL5" s="79" t="s">
        <v>55</v>
      </c>
      <c r="AM5" s="79" t="s">
        <v>54</v>
      </c>
      <c r="AN5" s="79" t="s">
        <v>55</v>
      </c>
    </row>
    <row r="6" spans="1:40" customFormat="1" ht="24.95" customHeight="1" x14ac:dyDescent="0.2">
      <c r="A6" s="20">
        <v>1</v>
      </c>
      <c r="B6" s="31" t="s">
        <v>29</v>
      </c>
      <c r="C6" s="37">
        <v>0</v>
      </c>
      <c r="D6" s="37">
        <v>0</v>
      </c>
      <c r="E6" s="37">
        <v>0</v>
      </c>
      <c r="F6" s="37">
        <v>0</v>
      </c>
      <c r="G6" s="37">
        <v>0</v>
      </c>
      <c r="H6" s="37">
        <v>0</v>
      </c>
      <c r="I6" s="37">
        <v>0</v>
      </c>
      <c r="J6" s="37">
        <v>0</v>
      </c>
      <c r="K6" s="37">
        <v>0</v>
      </c>
      <c r="L6" s="37">
        <v>0</v>
      </c>
      <c r="M6" s="37">
        <v>1664067.1002791589</v>
      </c>
      <c r="N6" s="37">
        <v>1664067.1002791589</v>
      </c>
      <c r="O6" s="37">
        <v>0</v>
      </c>
      <c r="P6" s="37">
        <v>0</v>
      </c>
      <c r="Q6" s="37">
        <v>0</v>
      </c>
      <c r="R6" s="37">
        <v>0</v>
      </c>
      <c r="S6" s="37">
        <v>0</v>
      </c>
      <c r="T6" s="37">
        <v>0</v>
      </c>
      <c r="U6" s="37">
        <v>0</v>
      </c>
      <c r="V6" s="37">
        <v>0</v>
      </c>
      <c r="W6" s="37">
        <v>0</v>
      </c>
      <c r="X6" s="37">
        <v>0</v>
      </c>
      <c r="Y6" s="37">
        <v>0</v>
      </c>
      <c r="Z6" s="37">
        <v>0</v>
      </c>
      <c r="AA6" s="37">
        <v>0</v>
      </c>
      <c r="AB6" s="37">
        <v>0</v>
      </c>
      <c r="AC6" s="37">
        <v>0</v>
      </c>
      <c r="AD6" s="37">
        <v>0</v>
      </c>
      <c r="AE6" s="37">
        <v>0</v>
      </c>
      <c r="AF6" s="37">
        <v>0</v>
      </c>
      <c r="AG6" s="37">
        <v>0</v>
      </c>
      <c r="AH6" s="37">
        <v>0</v>
      </c>
      <c r="AI6" s="37">
        <v>0</v>
      </c>
      <c r="AJ6" s="37">
        <v>0</v>
      </c>
      <c r="AK6" s="37">
        <v>0</v>
      </c>
      <c r="AL6" s="37">
        <v>0</v>
      </c>
      <c r="AM6" s="34">
        <f t="shared" ref="AM6:AM22" si="0">C6+E6+G6+I6+K6+M6+O6+Q6+S6+U6+W6+Y6+AA6+AC6+AE6+AG6+AI6+AK6</f>
        <v>1664067.1002791589</v>
      </c>
      <c r="AN6" s="34">
        <f t="shared" ref="AN6:AN22" si="1">D6+F6+H6+J6+L6+N6+P6+R6+T6+V6+X6+Z6+AB6+AD6+AF6+AH6+AJ6+AL6</f>
        <v>1664067.1002791589</v>
      </c>
    </row>
    <row r="7" spans="1:40" customFormat="1" ht="24.95" customHeight="1" x14ac:dyDescent="0.2">
      <c r="A7" s="20">
        <v>2</v>
      </c>
      <c r="B7" s="31" t="s">
        <v>95</v>
      </c>
      <c r="C7" s="37">
        <v>26137.862086997331</v>
      </c>
      <c r="D7" s="37">
        <v>5602.1119012064801</v>
      </c>
      <c r="E7" s="37">
        <v>0</v>
      </c>
      <c r="F7" s="37">
        <v>0</v>
      </c>
      <c r="G7" s="37">
        <v>273232.61389451881</v>
      </c>
      <c r="H7" s="37">
        <v>58705.586129133415</v>
      </c>
      <c r="I7" s="37">
        <v>18300.002002176814</v>
      </c>
      <c r="J7" s="37">
        <v>3289.5569915367937</v>
      </c>
      <c r="K7" s="37">
        <v>0</v>
      </c>
      <c r="L7" s="37">
        <v>0</v>
      </c>
      <c r="M7" s="37">
        <v>0</v>
      </c>
      <c r="N7" s="37">
        <v>0</v>
      </c>
      <c r="O7" s="37">
        <v>0</v>
      </c>
      <c r="P7" s="37">
        <v>0</v>
      </c>
      <c r="Q7" s="37">
        <v>0</v>
      </c>
      <c r="R7" s="37">
        <v>0</v>
      </c>
      <c r="S7" s="37">
        <v>0</v>
      </c>
      <c r="T7" s="37">
        <v>0</v>
      </c>
      <c r="U7" s="37">
        <v>0</v>
      </c>
      <c r="V7" s="37">
        <v>0</v>
      </c>
      <c r="W7" s="37">
        <v>0</v>
      </c>
      <c r="X7" s="37">
        <v>0</v>
      </c>
      <c r="Y7" s="37">
        <v>0</v>
      </c>
      <c r="Z7" s="37">
        <v>0</v>
      </c>
      <c r="AA7" s="37">
        <v>0</v>
      </c>
      <c r="AB7" s="37">
        <v>0</v>
      </c>
      <c r="AC7" s="37">
        <v>0</v>
      </c>
      <c r="AD7" s="37">
        <v>0</v>
      </c>
      <c r="AE7" s="37">
        <v>0</v>
      </c>
      <c r="AF7" s="37">
        <v>0</v>
      </c>
      <c r="AG7" s="37">
        <v>0</v>
      </c>
      <c r="AH7" s="37">
        <v>0</v>
      </c>
      <c r="AI7" s="37">
        <v>0</v>
      </c>
      <c r="AJ7" s="37">
        <v>0</v>
      </c>
      <c r="AK7" s="37">
        <v>0</v>
      </c>
      <c r="AL7" s="37">
        <v>0</v>
      </c>
      <c r="AM7" s="34">
        <f t="shared" si="0"/>
        <v>317670.47798369295</v>
      </c>
      <c r="AN7" s="34">
        <f t="shared" si="1"/>
        <v>67597.255021876685</v>
      </c>
    </row>
    <row r="8" spans="1:40" customFormat="1" ht="24.95" customHeight="1" x14ac:dyDescent="0.2">
      <c r="A8" s="20">
        <v>3</v>
      </c>
      <c r="B8" s="31" t="s">
        <v>35</v>
      </c>
      <c r="C8" s="37">
        <v>0</v>
      </c>
      <c r="D8" s="37">
        <v>0</v>
      </c>
      <c r="E8" s="37">
        <v>0</v>
      </c>
      <c r="F8" s="37">
        <v>0</v>
      </c>
      <c r="G8" s="37">
        <v>0</v>
      </c>
      <c r="H8" s="37">
        <v>0</v>
      </c>
      <c r="I8" s="37">
        <v>0</v>
      </c>
      <c r="J8" s="37">
        <v>0</v>
      </c>
      <c r="K8" s="37">
        <v>3922.9451506849309</v>
      </c>
      <c r="L8" s="37">
        <v>3922.95</v>
      </c>
      <c r="M8" s="37">
        <v>0</v>
      </c>
      <c r="N8" s="37">
        <v>0</v>
      </c>
      <c r="O8" s="37">
        <v>0</v>
      </c>
      <c r="P8" s="37">
        <v>0</v>
      </c>
      <c r="Q8" s="37">
        <v>0</v>
      </c>
      <c r="R8" s="37">
        <v>0</v>
      </c>
      <c r="S8" s="37">
        <v>0</v>
      </c>
      <c r="T8" s="37">
        <v>0</v>
      </c>
      <c r="U8" s="37">
        <v>0</v>
      </c>
      <c r="V8" s="37">
        <v>0</v>
      </c>
      <c r="W8" s="37">
        <v>0</v>
      </c>
      <c r="X8" s="37">
        <v>0</v>
      </c>
      <c r="Y8" s="37">
        <v>0</v>
      </c>
      <c r="Z8" s="37">
        <v>0</v>
      </c>
      <c r="AA8" s="37">
        <v>103045.78085970698</v>
      </c>
      <c r="AB8" s="37">
        <v>6436.36</v>
      </c>
      <c r="AC8" s="37">
        <v>1679.3651153936671</v>
      </c>
      <c r="AD8" s="37">
        <v>262.11</v>
      </c>
      <c r="AE8" s="37">
        <v>0</v>
      </c>
      <c r="AF8" s="37">
        <v>0</v>
      </c>
      <c r="AG8" s="37">
        <v>0</v>
      </c>
      <c r="AH8" s="37">
        <v>0</v>
      </c>
      <c r="AI8" s="37">
        <v>7410.7936168128736</v>
      </c>
      <c r="AJ8" s="37">
        <v>5488.72</v>
      </c>
      <c r="AK8" s="37">
        <v>0</v>
      </c>
      <c r="AL8" s="37">
        <v>0</v>
      </c>
      <c r="AM8" s="34">
        <f t="shared" si="0"/>
        <v>116058.88474259846</v>
      </c>
      <c r="AN8" s="34">
        <f t="shared" si="1"/>
        <v>16110.14</v>
      </c>
    </row>
    <row r="9" spans="1:40" customFormat="1" ht="24.95" customHeight="1" x14ac:dyDescent="0.2">
      <c r="A9" s="20">
        <v>4</v>
      </c>
      <c r="B9" s="31" t="s">
        <v>30</v>
      </c>
      <c r="C9" s="37">
        <v>0</v>
      </c>
      <c r="D9" s="37">
        <v>0</v>
      </c>
      <c r="E9" s="37">
        <v>0</v>
      </c>
      <c r="F9" s="37">
        <v>0</v>
      </c>
      <c r="G9" s="37">
        <v>0</v>
      </c>
      <c r="H9" s="37">
        <v>0</v>
      </c>
      <c r="I9" s="37">
        <v>0</v>
      </c>
      <c r="J9" s="37">
        <v>0</v>
      </c>
      <c r="K9" s="37">
        <v>0</v>
      </c>
      <c r="L9" s="37">
        <v>0</v>
      </c>
      <c r="M9" s="37">
        <v>12591.08019450911</v>
      </c>
      <c r="N9" s="37">
        <v>11588.18019450911</v>
      </c>
      <c r="O9" s="37">
        <v>0</v>
      </c>
      <c r="P9" s="37">
        <v>0</v>
      </c>
      <c r="Q9" s="37">
        <v>0</v>
      </c>
      <c r="R9" s="37">
        <v>0</v>
      </c>
      <c r="S9" s="37">
        <v>0</v>
      </c>
      <c r="T9" s="37">
        <v>0</v>
      </c>
      <c r="U9" s="37">
        <v>0</v>
      </c>
      <c r="V9" s="37">
        <v>0</v>
      </c>
      <c r="W9" s="37">
        <v>0</v>
      </c>
      <c r="X9" s="37">
        <v>0</v>
      </c>
      <c r="Y9" s="37">
        <v>0</v>
      </c>
      <c r="Z9" s="37">
        <v>0</v>
      </c>
      <c r="AA9" s="37">
        <v>34315.840477150487</v>
      </c>
      <c r="AB9" s="37">
        <v>4225.0073480237879</v>
      </c>
      <c r="AC9" s="37">
        <v>0</v>
      </c>
      <c r="AD9" s="37">
        <v>0</v>
      </c>
      <c r="AE9" s="37">
        <v>0</v>
      </c>
      <c r="AF9" s="37">
        <v>0</v>
      </c>
      <c r="AG9" s="37">
        <v>0</v>
      </c>
      <c r="AH9" s="37">
        <v>0</v>
      </c>
      <c r="AI9" s="37">
        <v>0</v>
      </c>
      <c r="AJ9" s="37">
        <v>0</v>
      </c>
      <c r="AK9" s="37">
        <v>0</v>
      </c>
      <c r="AL9" s="37">
        <v>0</v>
      </c>
      <c r="AM9" s="34">
        <f t="shared" si="0"/>
        <v>46906.920671659595</v>
      </c>
      <c r="AN9" s="34">
        <f t="shared" si="1"/>
        <v>15813.187542532898</v>
      </c>
    </row>
    <row r="10" spans="1:40" customFormat="1" ht="24.95" customHeight="1" x14ac:dyDescent="0.2">
      <c r="A10" s="20">
        <v>5</v>
      </c>
      <c r="B10" s="31" t="s">
        <v>36</v>
      </c>
      <c r="C10" s="37">
        <v>0</v>
      </c>
      <c r="D10" s="37">
        <v>0</v>
      </c>
      <c r="E10" s="37">
        <v>0</v>
      </c>
      <c r="F10" s="37">
        <v>0</v>
      </c>
      <c r="G10" s="37">
        <v>0</v>
      </c>
      <c r="H10" s="37">
        <v>0</v>
      </c>
      <c r="I10" s="37">
        <v>0</v>
      </c>
      <c r="J10" s="37">
        <v>0</v>
      </c>
      <c r="K10" s="37">
        <v>0</v>
      </c>
      <c r="L10" s="37">
        <v>0</v>
      </c>
      <c r="M10" s="37">
        <v>0</v>
      </c>
      <c r="N10" s="37">
        <v>0</v>
      </c>
      <c r="O10" s="37">
        <v>0</v>
      </c>
      <c r="P10" s="37">
        <v>0</v>
      </c>
      <c r="Q10" s="37">
        <v>0</v>
      </c>
      <c r="R10" s="37">
        <v>0</v>
      </c>
      <c r="S10" s="37">
        <v>0</v>
      </c>
      <c r="T10" s="37">
        <v>0</v>
      </c>
      <c r="U10" s="37">
        <v>28458</v>
      </c>
      <c r="V10" s="37">
        <v>22704.946130136988</v>
      </c>
      <c r="W10" s="37">
        <v>0</v>
      </c>
      <c r="X10" s="37">
        <v>0</v>
      </c>
      <c r="Y10" s="37">
        <v>0</v>
      </c>
      <c r="Z10" s="37">
        <v>0</v>
      </c>
      <c r="AA10" s="37">
        <v>0</v>
      </c>
      <c r="AB10" s="37">
        <v>0</v>
      </c>
      <c r="AC10" s="37">
        <v>0</v>
      </c>
      <c r="AD10" s="37">
        <v>0</v>
      </c>
      <c r="AE10" s="37">
        <v>0</v>
      </c>
      <c r="AF10" s="37">
        <v>0</v>
      </c>
      <c r="AG10" s="37">
        <v>0</v>
      </c>
      <c r="AH10" s="37">
        <v>0</v>
      </c>
      <c r="AI10" s="37">
        <v>8897</v>
      </c>
      <c r="AJ10" s="37">
        <v>0</v>
      </c>
      <c r="AK10" s="37">
        <v>0</v>
      </c>
      <c r="AL10" s="37">
        <v>0</v>
      </c>
      <c r="AM10" s="34">
        <f t="shared" si="0"/>
        <v>37355</v>
      </c>
      <c r="AN10" s="34">
        <f t="shared" si="1"/>
        <v>22704.946130136988</v>
      </c>
    </row>
    <row r="11" spans="1:40" customFormat="1" ht="24.95" customHeight="1" x14ac:dyDescent="0.2">
      <c r="A11" s="20">
        <v>6</v>
      </c>
      <c r="B11" s="31" t="s">
        <v>34</v>
      </c>
      <c r="C11" s="37">
        <v>0</v>
      </c>
      <c r="D11" s="37">
        <v>0</v>
      </c>
      <c r="E11" s="37">
        <v>0</v>
      </c>
      <c r="F11" s="37">
        <v>0</v>
      </c>
      <c r="G11" s="37">
        <v>0</v>
      </c>
      <c r="H11" s="37">
        <v>0</v>
      </c>
      <c r="I11" s="37">
        <v>0</v>
      </c>
      <c r="J11" s="37">
        <v>0</v>
      </c>
      <c r="K11" s="37">
        <v>0</v>
      </c>
      <c r="L11" s="37">
        <v>0</v>
      </c>
      <c r="M11" s="37">
        <v>0</v>
      </c>
      <c r="N11" s="37">
        <v>0</v>
      </c>
      <c r="O11" s="37">
        <v>0</v>
      </c>
      <c r="P11" s="37">
        <v>0</v>
      </c>
      <c r="Q11" s="37">
        <v>0</v>
      </c>
      <c r="R11" s="37">
        <v>0</v>
      </c>
      <c r="S11" s="37">
        <v>0</v>
      </c>
      <c r="T11" s="37">
        <v>0</v>
      </c>
      <c r="U11" s="37">
        <v>0</v>
      </c>
      <c r="V11" s="37">
        <v>0</v>
      </c>
      <c r="W11" s="37">
        <v>0</v>
      </c>
      <c r="X11" s="37">
        <v>0</v>
      </c>
      <c r="Y11" s="37">
        <v>0</v>
      </c>
      <c r="Z11" s="37">
        <v>0</v>
      </c>
      <c r="AA11" s="37">
        <v>0</v>
      </c>
      <c r="AB11" s="37">
        <v>0</v>
      </c>
      <c r="AC11" s="37">
        <v>0</v>
      </c>
      <c r="AD11" s="37">
        <v>0</v>
      </c>
      <c r="AE11" s="37">
        <v>0</v>
      </c>
      <c r="AF11" s="37">
        <v>0</v>
      </c>
      <c r="AG11" s="37">
        <v>0</v>
      </c>
      <c r="AH11" s="37">
        <v>0</v>
      </c>
      <c r="AI11" s="37">
        <v>0</v>
      </c>
      <c r="AJ11" s="37">
        <v>0</v>
      </c>
      <c r="AK11" s="37">
        <v>0</v>
      </c>
      <c r="AL11" s="37">
        <v>0</v>
      </c>
      <c r="AM11" s="34">
        <f t="shared" si="0"/>
        <v>0</v>
      </c>
      <c r="AN11" s="34">
        <f t="shared" si="1"/>
        <v>0</v>
      </c>
    </row>
    <row r="12" spans="1:40" customFormat="1" ht="24.95" customHeight="1" x14ac:dyDescent="0.2">
      <c r="A12" s="20">
        <v>7</v>
      </c>
      <c r="B12" s="31" t="s">
        <v>89</v>
      </c>
      <c r="C12" s="37">
        <v>0</v>
      </c>
      <c r="D12" s="37">
        <v>0</v>
      </c>
      <c r="E12" s="37">
        <v>0</v>
      </c>
      <c r="F12" s="37">
        <v>0</v>
      </c>
      <c r="G12" s="37">
        <v>0</v>
      </c>
      <c r="H12" s="37">
        <v>0</v>
      </c>
      <c r="I12" s="37">
        <v>0</v>
      </c>
      <c r="J12" s="37">
        <v>0</v>
      </c>
      <c r="K12" s="37">
        <v>0</v>
      </c>
      <c r="L12" s="37">
        <v>0</v>
      </c>
      <c r="M12" s="37">
        <v>0</v>
      </c>
      <c r="N12" s="37">
        <v>0</v>
      </c>
      <c r="O12" s="37">
        <v>0</v>
      </c>
      <c r="P12" s="37">
        <v>0</v>
      </c>
      <c r="Q12" s="37">
        <v>0</v>
      </c>
      <c r="R12" s="37">
        <v>0</v>
      </c>
      <c r="S12" s="37">
        <v>0</v>
      </c>
      <c r="T12" s="37">
        <v>0</v>
      </c>
      <c r="U12" s="37">
        <v>0</v>
      </c>
      <c r="V12" s="37">
        <v>0</v>
      </c>
      <c r="W12" s="37">
        <v>0</v>
      </c>
      <c r="X12" s="37">
        <v>0</v>
      </c>
      <c r="Y12" s="37">
        <v>0</v>
      </c>
      <c r="Z12" s="37">
        <v>0</v>
      </c>
      <c r="AA12" s="37">
        <v>0</v>
      </c>
      <c r="AB12" s="37">
        <v>0</v>
      </c>
      <c r="AC12" s="37">
        <v>0</v>
      </c>
      <c r="AD12" s="37">
        <v>0</v>
      </c>
      <c r="AE12" s="37">
        <v>0</v>
      </c>
      <c r="AF12" s="37">
        <v>0</v>
      </c>
      <c r="AG12" s="37">
        <v>0</v>
      </c>
      <c r="AH12" s="37">
        <v>0</v>
      </c>
      <c r="AI12" s="37">
        <v>0</v>
      </c>
      <c r="AJ12" s="37">
        <v>0</v>
      </c>
      <c r="AK12" s="37">
        <v>0</v>
      </c>
      <c r="AL12" s="37">
        <v>0</v>
      </c>
      <c r="AM12" s="34">
        <f t="shared" si="0"/>
        <v>0</v>
      </c>
      <c r="AN12" s="34">
        <f t="shared" si="1"/>
        <v>0</v>
      </c>
    </row>
    <row r="13" spans="1:40" customFormat="1" ht="24.95" customHeight="1" x14ac:dyDescent="0.2">
      <c r="A13" s="20">
        <v>8</v>
      </c>
      <c r="B13" s="31" t="s">
        <v>31</v>
      </c>
      <c r="C13" s="37">
        <v>0</v>
      </c>
      <c r="D13" s="37">
        <v>0</v>
      </c>
      <c r="E13" s="37">
        <v>0</v>
      </c>
      <c r="F13" s="37">
        <v>0</v>
      </c>
      <c r="G13" s="37">
        <v>0</v>
      </c>
      <c r="H13" s="37">
        <v>0</v>
      </c>
      <c r="I13" s="37">
        <v>0</v>
      </c>
      <c r="J13" s="37">
        <v>0</v>
      </c>
      <c r="K13" s="37">
        <v>0</v>
      </c>
      <c r="L13" s="37">
        <v>0</v>
      </c>
      <c r="M13" s="37">
        <v>0</v>
      </c>
      <c r="N13" s="37">
        <v>0</v>
      </c>
      <c r="O13" s="37">
        <v>0</v>
      </c>
      <c r="P13" s="37">
        <v>0</v>
      </c>
      <c r="Q13" s="37">
        <v>0</v>
      </c>
      <c r="R13" s="37">
        <v>0</v>
      </c>
      <c r="S13" s="37">
        <v>0</v>
      </c>
      <c r="T13" s="37">
        <v>0</v>
      </c>
      <c r="U13" s="37">
        <v>0</v>
      </c>
      <c r="V13" s="37">
        <v>0</v>
      </c>
      <c r="W13" s="37">
        <v>0</v>
      </c>
      <c r="X13" s="37">
        <v>0</v>
      </c>
      <c r="Y13" s="37">
        <v>0</v>
      </c>
      <c r="Z13" s="37">
        <v>0</v>
      </c>
      <c r="AA13" s="37">
        <v>0</v>
      </c>
      <c r="AB13" s="37">
        <v>0</v>
      </c>
      <c r="AC13" s="37">
        <v>0</v>
      </c>
      <c r="AD13" s="37">
        <v>0</v>
      </c>
      <c r="AE13" s="37">
        <v>0</v>
      </c>
      <c r="AF13" s="37">
        <v>0</v>
      </c>
      <c r="AG13" s="37">
        <v>0</v>
      </c>
      <c r="AH13" s="37">
        <v>0</v>
      </c>
      <c r="AI13" s="37">
        <v>0</v>
      </c>
      <c r="AJ13" s="37">
        <v>0</v>
      </c>
      <c r="AK13" s="37">
        <v>0</v>
      </c>
      <c r="AL13" s="37">
        <v>0</v>
      </c>
      <c r="AM13" s="34">
        <f t="shared" si="0"/>
        <v>0</v>
      </c>
      <c r="AN13" s="34">
        <f t="shared" si="1"/>
        <v>0</v>
      </c>
    </row>
    <row r="14" spans="1:40" customFormat="1" ht="24.95" customHeight="1" x14ac:dyDescent="0.2">
      <c r="A14" s="20">
        <v>9</v>
      </c>
      <c r="B14" s="31" t="s">
        <v>32</v>
      </c>
      <c r="C14" s="37">
        <v>0</v>
      </c>
      <c r="D14" s="37">
        <v>0</v>
      </c>
      <c r="E14" s="37">
        <v>0</v>
      </c>
      <c r="F14" s="37">
        <v>0</v>
      </c>
      <c r="G14" s="37">
        <v>0</v>
      </c>
      <c r="H14" s="37">
        <v>0</v>
      </c>
      <c r="I14" s="37">
        <v>0</v>
      </c>
      <c r="J14" s="37">
        <v>0</v>
      </c>
      <c r="K14" s="37">
        <v>0</v>
      </c>
      <c r="L14" s="37">
        <v>0</v>
      </c>
      <c r="M14" s="37">
        <v>0</v>
      </c>
      <c r="N14" s="37">
        <v>0</v>
      </c>
      <c r="O14" s="37">
        <v>0</v>
      </c>
      <c r="P14" s="37">
        <v>0</v>
      </c>
      <c r="Q14" s="37">
        <v>0</v>
      </c>
      <c r="R14" s="37">
        <v>0</v>
      </c>
      <c r="S14" s="37">
        <v>0</v>
      </c>
      <c r="T14" s="37">
        <v>0</v>
      </c>
      <c r="U14" s="37">
        <v>0</v>
      </c>
      <c r="V14" s="37">
        <v>0</v>
      </c>
      <c r="W14" s="37">
        <v>0</v>
      </c>
      <c r="X14" s="37">
        <v>0</v>
      </c>
      <c r="Y14" s="37">
        <v>0</v>
      </c>
      <c r="Z14" s="37">
        <v>0</v>
      </c>
      <c r="AA14" s="37">
        <v>0</v>
      </c>
      <c r="AB14" s="37">
        <v>0</v>
      </c>
      <c r="AC14" s="37">
        <v>0</v>
      </c>
      <c r="AD14" s="37">
        <v>0</v>
      </c>
      <c r="AE14" s="37">
        <v>0</v>
      </c>
      <c r="AF14" s="37">
        <v>0</v>
      </c>
      <c r="AG14" s="37">
        <v>0</v>
      </c>
      <c r="AH14" s="37">
        <v>0</v>
      </c>
      <c r="AI14" s="37">
        <v>0</v>
      </c>
      <c r="AJ14" s="37">
        <v>0</v>
      </c>
      <c r="AK14" s="37">
        <v>0</v>
      </c>
      <c r="AL14" s="37">
        <v>0</v>
      </c>
      <c r="AM14" s="34">
        <f t="shared" si="0"/>
        <v>0</v>
      </c>
      <c r="AN14" s="34">
        <f t="shared" si="1"/>
        <v>0</v>
      </c>
    </row>
    <row r="15" spans="1:40" customFormat="1" ht="24.95" customHeight="1" x14ac:dyDescent="0.2">
      <c r="A15" s="20">
        <v>10</v>
      </c>
      <c r="B15" s="31" t="s">
        <v>42</v>
      </c>
      <c r="C15" s="37">
        <v>0</v>
      </c>
      <c r="D15" s="37">
        <v>0</v>
      </c>
      <c r="E15" s="37">
        <v>0</v>
      </c>
      <c r="F15" s="37">
        <v>0</v>
      </c>
      <c r="G15" s="37">
        <v>0</v>
      </c>
      <c r="H15" s="37">
        <v>0</v>
      </c>
      <c r="I15" s="37">
        <v>0</v>
      </c>
      <c r="J15" s="37">
        <v>0</v>
      </c>
      <c r="K15" s="37">
        <v>0</v>
      </c>
      <c r="L15" s="37">
        <v>0</v>
      </c>
      <c r="M15" s="37">
        <v>0</v>
      </c>
      <c r="N15" s="37">
        <v>0</v>
      </c>
      <c r="O15" s="37">
        <v>0</v>
      </c>
      <c r="P15" s="37">
        <v>0</v>
      </c>
      <c r="Q15" s="37">
        <v>0</v>
      </c>
      <c r="R15" s="37">
        <v>0</v>
      </c>
      <c r="S15" s="37">
        <v>0</v>
      </c>
      <c r="T15" s="37">
        <v>0</v>
      </c>
      <c r="U15" s="37">
        <v>0</v>
      </c>
      <c r="V15" s="37">
        <v>0</v>
      </c>
      <c r="W15" s="37">
        <v>0</v>
      </c>
      <c r="X15" s="37">
        <v>0</v>
      </c>
      <c r="Y15" s="37">
        <v>0</v>
      </c>
      <c r="Z15" s="37">
        <v>0</v>
      </c>
      <c r="AA15" s="37">
        <v>0</v>
      </c>
      <c r="AB15" s="37">
        <v>0</v>
      </c>
      <c r="AC15" s="37">
        <v>0</v>
      </c>
      <c r="AD15" s="37">
        <v>0</v>
      </c>
      <c r="AE15" s="37">
        <v>0</v>
      </c>
      <c r="AF15" s="37">
        <v>0</v>
      </c>
      <c r="AG15" s="37">
        <v>0</v>
      </c>
      <c r="AH15" s="37">
        <v>0</v>
      </c>
      <c r="AI15" s="37">
        <v>0</v>
      </c>
      <c r="AJ15" s="37">
        <v>0</v>
      </c>
      <c r="AK15" s="37">
        <v>0</v>
      </c>
      <c r="AL15" s="37">
        <v>0</v>
      </c>
      <c r="AM15" s="34">
        <f t="shared" si="0"/>
        <v>0</v>
      </c>
      <c r="AN15" s="34">
        <f t="shared" si="1"/>
        <v>0</v>
      </c>
    </row>
    <row r="16" spans="1:40" customFormat="1" ht="24.95" customHeight="1" x14ac:dyDescent="0.2">
      <c r="A16" s="20">
        <v>11</v>
      </c>
      <c r="B16" s="31" t="s">
        <v>39</v>
      </c>
      <c r="C16" s="37">
        <v>0</v>
      </c>
      <c r="D16" s="37">
        <v>0</v>
      </c>
      <c r="E16" s="37">
        <v>0</v>
      </c>
      <c r="F16" s="37">
        <v>0</v>
      </c>
      <c r="G16" s="37">
        <v>0</v>
      </c>
      <c r="H16" s="37">
        <v>0</v>
      </c>
      <c r="I16" s="37">
        <v>0</v>
      </c>
      <c r="J16" s="37">
        <v>0</v>
      </c>
      <c r="K16" s="37">
        <v>0</v>
      </c>
      <c r="L16" s="37">
        <v>0</v>
      </c>
      <c r="M16" s="37">
        <v>0</v>
      </c>
      <c r="N16" s="37">
        <v>0</v>
      </c>
      <c r="O16" s="37">
        <v>0</v>
      </c>
      <c r="P16" s="37">
        <v>0</v>
      </c>
      <c r="Q16" s="37">
        <v>0</v>
      </c>
      <c r="R16" s="37">
        <v>0</v>
      </c>
      <c r="S16" s="37">
        <v>0</v>
      </c>
      <c r="T16" s="37">
        <v>0</v>
      </c>
      <c r="U16" s="37">
        <v>0</v>
      </c>
      <c r="V16" s="37">
        <v>0</v>
      </c>
      <c r="W16" s="37">
        <v>0</v>
      </c>
      <c r="X16" s="37">
        <v>0</v>
      </c>
      <c r="Y16" s="37">
        <v>0</v>
      </c>
      <c r="Z16" s="37">
        <v>0</v>
      </c>
      <c r="AA16" s="37">
        <v>0</v>
      </c>
      <c r="AB16" s="37">
        <v>0</v>
      </c>
      <c r="AC16" s="37">
        <v>0</v>
      </c>
      <c r="AD16" s="37">
        <v>0</v>
      </c>
      <c r="AE16" s="37">
        <v>0</v>
      </c>
      <c r="AF16" s="37">
        <v>0</v>
      </c>
      <c r="AG16" s="37">
        <v>0</v>
      </c>
      <c r="AH16" s="37">
        <v>0</v>
      </c>
      <c r="AI16" s="37">
        <v>0</v>
      </c>
      <c r="AJ16" s="37">
        <v>0</v>
      </c>
      <c r="AK16" s="37">
        <v>0</v>
      </c>
      <c r="AL16" s="37">
        <v>0</v>
      </c>
      <c r="AM16" s="34">
        <f t="shared" si="0"/>
        <v>0</v>
      </c>
      <c r="AN16" s="34">
        <f t="shared" si="1"/>
        <v>0</v>
      </c>
    </row>
    <row r="17" spans="1:40" customFormat="1" ht="24.95" customHeight="1" x14ac:dyDescent="0.2">
      <c r="A17" s="20">
        <v>12</v>
      </c>
      <c r="B17" s="31" t="s">
        <v>37</v>
      </c>
      <c r="C17" s="37">
        <v>0</v>
      </c>
      <c r="D17" s="37">
        <v>0</v>
      </c>
      <c r="E17" s="37">
        <v>0</v>
      </c>
      <c r="F17" s="37">
        <v>0</v>
      </c>
      <c r="G17" s="37">
        <v>0</v>
      </c>
      <c r="H17" s="37">
        <v>0</v>
      </c>
      <c r="I17" s="37">
        <v>0</v>
      </c>
      <c r="J17" s="37">
        <v>0</v>
      </c>
      <c r="K17" s="37">
        <v>0</v>
      </c>
      <c r="L17" s="37">
        <v>0</v>
      </c>
      <c r="M17" s="37">
        <v>0</v>
      </c>
      <c r="N17" s="37">
        <v>0</v>
      </c>
      <c r="O17" s="37">
        <v>0</v>
      </c>
      <c r="P17" s="37">
        <v>0</v>
      </c>
      <c r="Q17" s="37">
        <v>0</v>
      </c>
      <c r="R17" s="37">
        <v>0</v>
      </c>
      <c r="S17" s="37">
        <v>0</v>
      </c>
      <c r="T17" s="37">
        <v>0</v>
      </c>
      <c r="U17" s="37">
        <v>0</v>
      </c>
      <c r="V17" s="37">
        <v>0</v>
      </c>
      <c r="W17" s="37">
        <v>0</v>
      </c>
      <c r="X17" s="37">
        <v>0</v>
      </c>
      <c r="Y17" s="37">
        <v>0</v>
      </c>
      <c r="Z17" s="37">
        <v>0</v>
      </c>
      <c r="AA17" s="37">
        <v>0</v>
      </c>
      <c r="AB17" s="37">
        <v>0</v>
      </c>
      <c r="AC17" s="37">
        <v>0</v>
      </c>
      <c r="AD17" s="37">
        <v>0</v>
      </c>
      <c r="AE17" s="37">
        <v>0</v>
      </c>
      <c r="AF17" s="37">
        <v>0</v>
      </c>
      <c r="AG17" s="37">
        <v>0</v>
      </c>
      <c r="AH17" s="37">
        <v>0</v>
      </c>
      <c r="AI17" s="37">
        <v>0</v>
      </c>
      <c r="AJ17" s="37">
        <v>0</v>
      </c>
      <c r="AK17" s="37">
        <v>0</v>
      </c>
      <c r="AL17" s="37">
        <v>0</v>
      </c>
      <c r="AM17" s="34">
        <f t="shared" si="0"/>
        <v>0</v>
      </c>
      <c r="AN17" s="34">
        <f t="shared" si="1"/>
        <v>0</v>
      </c>
    </row>
    <row r="18" spans="1:40" customFormat="1" ht="24.95" customHeight="1" x14ac:dyDescent="0.2">
      <c r="A18" s="20">
        <v>13</v>
      </c>
      <c r="B18" s="31" t="s">
        <v>41</v>
      </c>
      <c r="C18" s="37">
        <v>0</v>
      </c>
      <c r="D18" s="37">
        <v>0</v>
      </c>
      <c r="E18" s="37">
        <v>0</v>
      </c>
      <c r="F18" s="37">
        <v>0</v>
      </c>
      <c r="G18" s="37">
        <v>0</v>
      </c>
      <c r="H18" s="37">
        <v>0</v>
      </c>
      <c r="I18" s="37">
        <v>0</v>
      </c>
      <c r="J18" s="37">
        <v>0</v>
      </c>
      <c r="K18" s="37">
        <v>0</v>
      </c>
      <c r="L18" s="37">
        <v>0</v>
      </c>
      <c r="M18" s="37">
        <v>0</v>
      </c>
      <c r="N18" s="37">
        <v>0</v>
      </c>
      <c r="O18" s="37">
        <v>0</v>
      </c>
      <c r="P18" s="37">
        <v>0</v>
      </c>
      <c r="Q18" s="37">
        <v>0</v>
      </c>
      <c r="R18" s="37">
        <v>0</v>
      </c>
      <c r="S18" s="37">
        <v>0</v>
      </c>
      <c r="T18" s="37">
        <v>0</v>
      </c>
      <c r="U18" s="37">
        <v>0</v>
      </c>
      <c r="V18" s="37">
        <v>0</v>
      </c>
      <c r="W18" s="37">
        <v>0</v>
      </c>
      <c r="X18" s="37">
        <v>0</v>
      </c>
      <c r="Y18" s="37">
        <v>0</v>
      </c>
      <c r="Z18" s="37">
        <v>0</v>
      </c>
      <c r="AA18" s="37">
        <v>0</v>
      </c>
      <c r="AB18" s="37">
        <v>0</v>
      </c>
      <c r="AC18" s="37">
        <v>0</v>
      </c>
      <c r="AD18" s="37">
        <v>0</v>
      </c>
      <c r="AE18" s="37">
        <v>0</v>
      </c>
      <c r="AF18" s="37">
        <v>0</v>
      </c>
      <c r="AG18" s="37">
        <v>0</v>
      </c>
      <c r="AH18" s="37">
        <v>0</v>
      </c>
      <c r="AI18" s="37">
        <v>0</v>
      </c>
      <c r="AJ18" s="37">
        <v>0</v>
      </c>
      <c r="AK18" s="37">
        <v>0</v>
      </c>
      <c r="AL18" s="37">
        <v>0</v>
      </c>
      <c r="AM18" s="34">
        <f t="shared" si="0"/>
        <v>0</v>
      </c>
      <c r="AN18" s="34">
        <f t="shared" si="1"/>
        <v>0</v>
      </c>
    </row>
    <row r="19" spans="1:40" customFormat="1" ht="24.95" customHeight="1" x14ac:dyDescent="0.2">
      <c r="A19" s="20">
        <v>14</v>
      </c>
      <c r="B19" s="31" t="s">
        <v>28</v>
      </c>
      <c r="C19" s="37">
        <v>0</v>
      </c>
      <c r="D19" s="37">
        <v>0</v>
      </c>
      <c r="E19" s="37">
        <v>0</v>
      </c>
      <c r="F19" s="37">
        <v>0</v>
      </c>
      <c r="G19" s="37">
        <v>0</v>
      </c>
      <c r="H19" s="37">
        <v>0</v>
      </c>
      <c r="I19" s="37">
        <v>0</v>
      </c>
      <c r="J19" s="37">
        <v>0</v>
      </c>
      <c r="K19" s="37">
        <v>0</v>
      </c>
      <c r="L19" s="37">
        <v>0</v>
      </c>
      <c r="M19" s="37">
        <v>0</v>
      </c>
      <c r="N19" s="37">
        <v>0</v>
      </c>
      <c r="O19" s="37">
        <v>0</v>
      </c>
      <c r="P19" s="37">
        <v>0</v>
      </c>
      <c r="Q19" s="37">
        <v>0</v>
      </c>
      <c r="R19" s="37">
        <v>0</v>
      </c>
      <c r="S19" s="37">
        <v>0</v>
      </c>
      <c r="T19" s="37">
        <v>0</v>
      </c>
      <c r="U19" s="37">
        <v>0</v>
      </c>
      <c r="V19" s="37">
        <v>0</v>
      </c>
      <c r="W19" s="37">
        <v>0</v>
      </c>
      <c r="X19" s="37">
        <v>0</v>
      </c>
      <c r="Y19" s="37">
        <v>0</v>
      </c>
      <c r="Z19" s="37">
        <v>0</v>
      </c>
      <c r="AA19" s="37">
        <v>0</v>
      </c>
      <c r="AB19" s="37">
        <v>0</v>
      </c>
      <c r="AC19" s="37">
        <v>0</v>
      </c>
      <c r="AD19" s="37">
        <v>0</v>
      </c>
      <c r="AE19" s="37">
        <v>0</v>
      </c>
      <c r="AF19" s="37">
        <v>0</v>
      </c>
      <c r="AG19" s="37">
        <v>0</v>
      </c>
      <c r="AH19" s="37">
        <v>0</v>
      </c>
      <c r="AI19" s="37">
        <v>0</v>
      </c>
      <c r="AJ19" s="37">
        <v>0</v>
      </c>
      <c r="AK19" s="37">
        <v>0</v>
      </c>
      <c r="AL19" s="37">
        <v>0</v>
      </c>
      <c r="AM19" s="34">
        <f t="shared" si="0"/>
        <v>0</v>
      </c>
      <c r="AN19" s="34">
        <f t="shared" si="1"/>
        <v>0</v>
      </c>
    </row>
    <row r="20" spans="1:40" customFormat="1" ht="24.95" customHeight="1" x14ac:dyDescent="0.2">
      <c r="A20" s="20">
        <v>15</v>
      </c>
      <c r="B20" s="33" t="s">
        <v>33</v>
      </c>
      <c r="C20" s="37">
        <v>0</v>
      </c>
      <c r="D20" s="37">
        <v>0</v>
      </c>
      <c r="E20" s="37">
        <v>0</v>
      </c>
      <c r="F20" s="37">
        <v>0</v>
      </c>
      <c r="G20" s="37">
        <v>0</v>
      </c>
      <c r="H20" s="37">
        <v>0</v>
      </c>
      <c r="I20" s="37">
        <v>0</v>
      </c>
      <c r="J20" s="37">
        <v>0</v>
      </c>
      <c r="K20" s="37">
        <v>0</v>
      </c>
      <c r="L20" s="37">
        <v>0</v>
      </c>
      <c r="M20" s="37">
        <v>0</v>
      </c>
      <c r="N20" s="37">
        <v>0</v>
      </c>
      <c r="O20" s="37">
        <v>0</v>
      </c>
      <c r="P20" s="37">
        <v>0</v>
      </c>
      <c r="Q20" s="37">
        <v>0</v>
      </c>
      <c r="R20" s="37">
        <v>0</v>
      </c>
      <c r="S20" s="37">
        <v>0</v>
      </c>
      <c r="T20" s="37">
        <v>0</v>
      </c>
      <c r="U20" s="37">
        <v>0</v>
      </c>
      <c r="V20" s="37">
        <v>0</v>
      </c>
      <c r="W20" s="37">
        <v>0</v>
      </c>
      <c r="X20" s="37">
        <v>0</v>
      </c>
      <c r="Y20" s="37">
        <v>0</v>
      </c>
      <c r="Z20" s="37">
        <v>0</v>
      </c>
      <c r="AA20" s="37">
        <v>0</v>
      </c>
      <c r="AB20" s="37">
        <v>0</v>
      </c>
      <c r="AC20" s="37">
        <v>0</v>
      </c>
      <c r="AD20" s="37">
        <v>0</v>
      </c>
      <c r="AE20" s="37">
        <v>0</v>
      </c>
      <c r="AF20" s="37">
        <v>0</v>
      </c>
      <c r="AG20" s="37">
        <v>0</v>
      </c>
      <c r="AH20" s="37">
        <v>0</v>
      </c>
      <c r="AI20" s="37">
        <v>0</v>
      </c>
      <c r="AJ20" s="37">
        <v>0</v>
      </c>
      <c r="AK20" s="37">
        <v>0</v>
      </c>
      <c r="AL20" s="37">
        <v>0</v>
      </c>
      <c r="AM20" s="34">
        <f t="shared" si="0"/>
        <v>0</v>
      </c>
      <c r="AN20" s="34">
        <f t="shared" si="1"/>
        <v>0</v>
      </c>
    </row>
    <row r="21" spans="1:40" customFormat="1" ht="24.95" customHeight="1" x14ac:dyDescent="0.2">
      <c r="A21" s="20">
        <v>16</v>
      </c>
      <c r="B21" s="33" t="s">
        <v>40</v>
      </c>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4">
        <f t="shared" si="0"/>
        <v>0</v>
      </c>
      <c r="AN21" s="34">
        <f t="shared" si="1"/>
        <v>0</v>
      </c>
    </row>
    <row r="22" spans="1:40" customFormat="1" ht="24.95" customHeight="1" x14ac:dyDescent="0.2">
      <c r="A22" s="20">
        <v>17</v>
      </c>
      <c r="B22" s="33" t="s">
        <v>38</v>
      </c>
      <c r="C22" s="37">
        <v>0</v>
      </c>
      <c r="D22" s="37">
        <v>0</v>
      </c>
      <c r="E22" s="37">
        <v>0</v>
      </c>
      <c r="F22" s="37">
        <v>0</v>
      </c>
      <c r="G22" s="37">
        <v>0</v>
      </c>
      <c r="H22" s="37">
        <v>0</v>
      </c>
      <c r="I22" s="37">
        <v>0</v>
      </c>
      <c r="J22" s="37">
        <v>0</v>
      </c>
      <c r="K22" s="37">
        <v>0</v>
      </c>
      <c r="L22" s="37">
        <v>0</v>
      </c>
      <c r="M22" s="37">
        <v>0</v>
      </c>
      <c r="N22" s="37">
        <v>0</v>
      </c>
      <c r="O22" s="37">
        <v>0</v>
      </c>
      <c r="P22" s="37">
        <v>0</v>
      </c>
      <c r="Q22" s="37">
        <v>0</v>
      </c>
      <c r="R22" s="37">
        <v>0</v>
      </c>
      <c r="S22" s="37">
        <v>0</v>
      </c>
      <c r="T22" s="37">
        <v>0</v>
      </c>
      <c r="U22" s="37">
        <v>0</v>
      </c>
      <c r="V22" s="37">
        <v>0</v>
      </c>
      <c r="W22" s="37">
        <v>0</v>
      </c>
      <c r="X22" s="37">
        <v>0</v>
      </c>
      <c r="Y22" s="37">
        <v>0</v>
      </c>
      <c r="Z22" s="37">
        <v>0</v>
      </c>
      <c r="AA22" s="37">
        <v>0</v>
      </c>
      <c r="AB22" s="37">
        <v>0</v>
      </c>
      <c r="AC22" s="37">
        <v>0</v>
      </c>
      <c r="AD22" s="37">
        <v>0</v>
      </c>
      <c r="AE22" s="37">
        <v>0</v>
      </c>
      <c r="AF22" s="37">
        <v>0</v>
      </c>
      <c r="AG22" s="37">
        <v>0</v>
      </c>
      <c r="AH22" s="37">
        <v>0</v>
      </c>
      <c r="AI22" s="37">
        <v>0</v>
      </c>
      <c r="AJ22" s="37">
        <v>0</v>
      </c>
      <c r="AK22" s="37">
        <v>0</v>
      </c>
      <c r="AL22" s="37">
        <v>0</v>
      </c>
      <c r="AM22" s="34">
        <f t="shared" si="0"/>
        <v>0</v>
      </c>
      <c r="AN22" s="34">
        <f t="shared" si="1"/>
        <v>0</v>
      </c>
    </row>
    <row r="23" spans="1:40" ht="15" x14ac:dyDescent="0.2">
      <c r="A23" s="13"/>
      <c r="B23" s="6" t="s">
        <v>22</v>
      </c>
      <c r="C23" s="35">
        <f t="shared" ref="C23:AN23" si="2">SUM(C6:C22)</f>
        <v>26137.862086997331</v>
      </c>
      <c r="D23" s="35">
        <f t="shared" si="2"/>
        <v>5602.1119012064801</v>
      </c>
      <c r="E23" s="35">
        <f t="shared" si="2"/>
        <v>0</v>
      </c>
      <c r="F23" s="35">
        <f t="shared" si="2"/>
        <v>0</v>
      </c>
      <c r="G23" s="35">
        <f t="shared" si="2"/>
        <v>273232.61389451881</v>
      </c>
      <c r="H23" s="35">
        <f t="shared" si="2"/>
        <v>58705.586129133415</v>
      </c>
      <c r="I23" s="35">
        <f t="shared" si="2"/>
        <v>18300.002002176814</v>
      </c>
      <c r="J23" s="35">
        <f t="shared" si="2"/>
        <v>3289.5569915367937</v>
      </c>
      <c r="K23" s="35">
        <f t="shared" si="2"/>
        <v>3922.9451506849309</v>
      </c>
      <c r="L23" s="35">
        <f t="shared" si="2"/>
        <v>3922.95</v>
      </c>
      <c r="M23" s="35">
        <f t="shared" si="2"/>
        <v>1676658.180473668</v>
      </c>
      <c r="N23" s="35">
        <f t="shared" si="2"/>
        <v>1675655.2804736681</v>
      </c>
      <c r="O23" s="35">
        <f t="shared" si="2"/>
        <v>0</v>
      </c>
      <c r="P23" s="35">
        <f t="shared" si="2"/>
        <v>0</v>
      </c>
      <c r="Q23" s="35">
        <f t="shared" si="2"/>
        <v>0</v>
      </c>
      <c r="R23" s="35">
        <f t="shared" si="2"/>
        <v>0</v>
      </c>
      <c r="S23" s="35">
        <f t="shared" si="2"/>
        <v>0</v>
      </c>
      <c r="T23" s="35">
        <f t="shared" si="2"/>
        <v>0</v>
      </c>
      <c r="U23" s="35">
        <f t="shared" si="2"/>
        <v>28458</v>
      </c>
      <c r="V23" s="35">
        <f t="shared" si="2"/>
        <v>22704.946130136988</v>
      </c>
      <c r="W23" s="35">
        <f t="shared" si="2"/>
        <v>0</v>
      </c>
      <c r="X23" s="35">
        <f t="shared" si="2"/>
        <v>0</v>
      </c>
      <c r="Y23" s="35">
        <f t="shared" si="2"/>
        <v>0</v>
      </c>
      <c r="Z23" s="35">
        <f t="shared" si="2"/>
        <v>0</v>
      </c>
      <c r="AA23" s="35">
        <f t="shared" si="2"/>
        <v>137361.62133685747</v>
      </c>
      <c r="AB23" s="35">
        <f t="shared" si="2"/>
        <v>10661.367348023789</v>
      </c>
      <c r="AC23" s="35">
        <f t="shared" si="2"/>
        <v>1679.3651153936671</v>
      </c>
      <c r="AD23" s="35">
        <f t="shared" si="2"/>
        <v>262.11</v>
      </c>
      <c r="AE23" s="35">
        <f t="shared" si="2"/>
        <v>0</v>
      </c>
      <c r="AF23" s="35">
        <f t="shared" si="2"/>
        <v>0</v>
      </c>
      <c r="AG23" s="35">
        <f t="shared" si="2"/>
        <v>0</v>
      </c>
      <c r="AH23" s="35">
        <f t="shared" si="2"/>
        <v>0</v>
      </c>
      <c r="AI23" s="35">
        <f t="shared" si="2"/>
        <v>16307.793616812873</v>
      </c>
      <c r="AJ23" s="35">
        <f t="shared" si="2"/>
        <v>5488.72</v>
      </c>
      <c r="AK23" s="35">
        <f t="shared" si="2"/>
        <v>0</v>
      </c>
      <c r="AL23" s="35">
        <f t="shared" si="2"/>
        <v>0</v>
      </c>
      <c r="AM23" s="35">
        <f t="shared" si="2"/>
        <v>2182058.3836771096</v>
      </c>
      <c r="AN23" s="35">
        <f t="shared" si="2"/>
        <v>1786292.6289737052</v>
      </c>
    </row>
    <row r="24" spans="1:40" ht="15" x14ac:dyDescent="0.2">
      <c r="A24" s="45"/>
      <c r="B24" s="46"/>
      <c r="C24" s="44"/>
      <c r="D24" s="44"/>
      <c r="E24" s="44"/>
      <c r="F24" s="44"/>
      <c r="G24" s="44"/>
      <c r="H24" s="44"/>
      <c r="I24" s="44"/>
      <c r="J24" s="44"/>
      <c r="K24" s="44"/>
      <c r="L24" s="44"/>
      <c r="M24" s="44"/>
      <c r="N24" s="44"/>
      <c r="O24" s="44"/>
      <c r="P24" s="44"/>
      <c r="Q24" s="44"/>
      <c r="R24" s="44"/>
      <c r="S24" s="44"/>
      <c r="T24" s="44"/>
      <c r="U24" s="44"/>
      <c r="V24" s="44"/>
      <c r="W24" s="44"/>
      <c r="X24" s="44"/>
      <c r="Y24" s="44"/>
      <c r="Z24" s="44"/>
      <c r="AA24" s="44"/>
      <c r="AB24" s="44"/>
      <c r="AC24" s="44"/>
      <c r="AD24" s="44"/>
      <c r="AE24" s="44"/>
      <c r="AF24" s="44"/>
      <c r="AG24" s="44"/>
      <c r="AH24" s="44"/>
      <c r="AI24" s="44"/>
      <c r="AJ24" s="44"/>
      <c r="AK24" s="44"/>
      <c r="AL24" s="44"/>
      <c r="AM24" s="44"/>
      <c r="AN24" s="44"/>
    </row>
    <row r="26" spans="1:40" s="73" customFormat="1" ht="15" x14ac:dyDescent="0.2">
      <c r="B26" s="74" t="s">
        <v>50</v>
      </c>
      <c r="AM26" s="75"/>
      <c r="AN26" s="75"/>
    </row>
    <row r="27" spans="1:40" s="73" customFormat="1" ht="12.75" customHeight="1" x14ac:dyDescent="0.2">
      <c r="B27" s="118" t="s">
        <v>81</v>
      </c>
      <c r="C27" s="118"/>
      <c r="D27" s="118"/>
      <c r="E27" s="118"/>
      <c r="F27" s="118"/>
      <c r="G27" s="118"/>
      <c r="H27" s="118"/>
      <c r="I27" s="118"/>
      <c r="J27" s="118"/>
      <c r="K27" s="118"/>
      <c r="L27" s="118"/>
      <c r="M27" s="118"/>
      <c r="N27" s="118"/>
      <c r="O27" s="118"/>
      <c r="P27" s="118"/>
      <c r="Q27" s="118"/>
      <c r="R27" s="118"/>
    </row>
    <row r="28" spans="1:40" s="73" customFormat="1" ht="15" x14ac:dyDescent="0.2">
      <c r="B28" s="60"/>
      <c r="C28" s="60"/>
      <c r="D28" s="60"/>
      <c r="E28" s="60"/>
      <c r="F28" s="60"/>
      <c r="G28" s="60"/>
      <c r="H28" s="60"/>
      <c r="I28" s="60"/>
      <c r="J28" s="60"/>
      <c r="K28" s="60"/>
      <c r="L28" s="60"/>
      <c r="M28" s="60"/>
      <c r="N28" s="60"/>
      <c r="AM28" s="75"/>
      <c r="AN28" s="75"/>
    </row>
    <row r="29" spans="1:40" s="73" customFormat="1" ht="15" x14ac:dyDescent="0.25">
      <c r="B29" s="80" t="s">
        <v>82</v>
      </c>
    </row>
    <row r="30" spans="1:40" s="73" customFormat="1" ht="15" x14ac:dyDescent="0.25">
      <c r="B30" s="80" t="s">
        <v>58</v>
      </c>
    </row>
  </sheetData>
  <sortState ref="B7:AN22">
    <sortCondition descending="1" ref="AM6:AM22"/>
  </sortState>
  <mergeCells count="23">
    <mergeCell ref="M4:N4"/>
    <mergeCell ref="A1:N1"/>
    <mergeCell ref="A4:A5"/>
    <mergeCell ref="B4:B5"/>
    <mergeCell ref="C4:D4"/>
    <mergeCell ref="E4:F4"/>
    <mergeCell ref="G4:H4"/>
    <mergeCell ref="B27:R27"/>
    <mergeCell ref="Y4:Z4"/>
    <mergeCell ref="AM4:AN4"/>
    <mergeCell ref="AA4:AB4"/>
    <mergeCell ref="AC4:AD4"/>
    <mergeCell ref="AE4:AF4"/>
    <mergeCell ref="AG4:AH4"/>
    <mergeCell ref="AI4:AJ4"/>
    <mergeCell ref="S4:T4"/>
    <mergeCell ref="U4:V4"/>
    <mergeCell ref="W4:X4"/>
    <mergeCell ref="AK4:AL4"/>
    <mergeCell ref="O4:P4"/>
    <mergeCell ref="Q4:R4"/>
    <mergeCell ref="I4:J4"/>
    <mergeCell ref="K4:L4"/>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N31"/>
  <sheetViews>
    <sheetView zoomScale="90" zoomScaleNormal="90" workbookViewId="0">
      <pane xSplit="2" ySplit="6" topLeftCell="C7" activePane="bottomRight" state="frozen"/>
      <selection pane="topRight"/>
      <selection pane="bottomLeft"/>
      <selection pane="bottomRight" activeCell="B5" sqref="B5:B6"/>
    </sheetView>
  </sheetViews>
  <sheetFormatPr defaultRowHeight="12.75" x14ac:dyDescent="0.2"/>
  <cols>
    <col min="1" max="1" width="4" style="12" customWidth="1"/>
    <col min="2" max="2" width="47.42578125" style="12" customWidth="1"/>
    <col min="3" max="6" width="9.7109375" style="12" customWidth="1"/>
    <col min="7" max="7" width="12" style="12" customWidth="1"/>
    <col min="8" max="8" width="11.85546875" style="12" customWidth="1"/>
    <col min="9" max="9" width="12.140625" style="12" customWidth="1"/>
    <col min="10" max="10" width="10.140625" style="12" bestFit="1" customWidth="1"/>
    <col min="11" max="20" width="9.7109375" style="12" customWidth="1"/>
    <col min="21" max="21" width="11" style="12" customWidth="1"/>
    <col min="22" max="26" width="9.7109375" style="12" customWidth="1"/>
    <col min="27" max="27" width="11.85546875" style="12" customWidth="1"/>
    <col min="28" max="28" width="12.7109375" style="12" customWidth="1"/>
    <col min="29" max="38" width="9.7109375" style="12" customWidth="1"/>
    <col min="39" max="39" width="12.7109375" style="12" customWidth="1"/>
    <col min="40" max="40" width="11.85546875" style="12" customWidth="1"/>
    <col min="41" max="16384" width="9.140625" style="12"/>
  </cols>
  <sheetData>
    <row r="1" spans="1:40" s="73" customFormat="1" ht="19.5" customHeight="1" x14ac:dyDescent="0.2">
      <c r="A1" s="74" t="s">
        <v>83</v>
      </c>
      <c r="B1" s="77"/>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7"/>
    </row>
    <row r="2" spans="1:40" s="73" customFormat="1" ht="19.5" customHeight="1" x14ac:dyDescent="0.2">
      <c r="A2" s="74" t="str">
        <f>'Accept. Re. Earned Premiums'!A2</f>
        <v>Reporting period: 1 January 2019 - 30 September 2019</v>
      </c>
      <c r="B2" s="77"/>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7"/>
    </row>
    <row r="3" spans="1:40" s="73" customFormat="1" ht="19.5" customHeight="1" x14ac:dyDescent="0.2">
      <c r="A3" s="74"/>
      <c r="B3" s="77"/>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7"/>
    </row>
    <row r="4" spans="1:40" s="73" customFormat="1" ht="19.5" customHeight="1" x14ac:dyDescent="0.2">
      <c r="A4" s="61" t="s">
        <v>74</v>
      </c>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row>
    <row r="5" spans="1:40" s="73" customFormat="1" ht="94.5" customHeight="1" x14ac:dyDescent="0.2">
      <c r="A5" s="100" t="s">
        <v>0</v>
      </c>
      <c r="B5" s="100" t="s">
        <v>3</v>
      </c>
      <c r="C5" s="114" t="s">
        <v>4</v>
      </c>
      <c r="D5" s="114"/>
      <c r="E5" s="110" t="s">
        <v>5</v>
      </c>
      <c r="F5" s="111"/>
      <c r="G5" s="110" t="s">
        <v>6</v>
      </c>
      <c r="H5" s="111"/>
      <c r="I5" s="110" t="s">
        <v>7</v>
      </c>
      <c r="J5" s="111"/>
      <c r="K5" s="110" t="s">
        <v>8</v>
      </c>
      <c r="L5" s="111"/>
      <c r="M5" s="110" t="s">
        <v>9</v>
      </c>
      <c r="N5" s="111"/>
      <c r="O5" s="110" t="s">
        <v>10</v>
      </c>
      <c r="P5" s="111"/>
      <c r="Q5" s="110" t="s">
        <v>11</v>
      </c>
      <c r="R5" s="111"/>
      <c r="S5" s="110" t="s">
        <v>12</v>
      </c>
      <c r="T5" s="111"/>
      <c r="U5" s="110" t="s">
        <v>13</v>
      </c>
      <c r="V5" s="111"/>
      <c r="W5" s="110" t="s">
        <v>14</v>
      </c>
      <c r="X5" s="111"/>
      <c r="Y5" s="110" t="s">
        <v>15</v>
      </c>
      <c r="Z5" s="111"/>
      <c r="AA5" s="110" t="s">
        <v>16</v>
      </c>
      <c r="AB5" s="111"/>
      <c r="AC5" s="110" t="s">
        <v>17</v>
      </c>
      <c r="AD5" s="111"/>
      <c r="AE5" s="103" t="s">
        <v>18</v>
      </c>
      <c r="AF5" s="105"/>
      <c r="AG5" s="103" t="s">
        <v>19</v>
      </c>
      <c r="AH5" s="105"/>
      <c r="AI5" s="115" t="s">
        <v>20</v>
      </c>
      <c r="AJ5" s="116"/>
      <c r="AK5" s="115" t="s">
        <v>21</v>
      </c>
      <c r="AL5" s="116"/>
      <c r="AM5" s="115" t="s">
        <v>22</v>
      </c>
      <c r="AN5" s="116"/>
    </row>
    <row r="6" spans="1:40" s="73" customFormat="1" ht="45.75" customHeight="1" x14ac:dyDescent="0.2">
      <c r="A6" s="102"/>
      <c r="B6" s="102"/>
      <c r="C6" s="99" t="s">
        <v>60</v>
      </c>
      <c r="D6" s="99" t="s">
        <v>61</v>
      </c>
      <c r="E6" s="99" t="s">
        <v>60</v>
      </c>
      <c r="F6" s="99" t="s">
        <v>61</v>
      </c>
      <c r="G6" s="99" t="s">
        <v>60</v>
      </c>
      <c r="H6" s="99" t="s">
        <v>61</v>
      </c>
      <c r="I6" s="99" t="s">
        <v>60</v>
      </c>
      <c r="J6" s="99" t="s">
        <v>61</v>
      </c>
      <c r="K6" s="99" t="s">
        <v>60</v>
      </c>
      <c r="L6" s="99" t="s">
        <v>61</v>
      </c>
      <c r="M6" s="99" t="s">
        <v>60</v>
      </c>
      <c r="N6" s="99" t="s">
        <v>61</v>
      </c>
      <c r="O6" s="99" t="s">
        <v>60</v>
      </c>
      <c r="P6" s="99" t="s">
        <v>61</v>
      </c>
      <c r="Q6" s="99" t="s">
        <v>60</v>
      </c>
      <c r="R6" s="99" t="s">
        <v>61</v>
      </c>
      <c r="S6" s="99" t="s">
        <v>60</v>
      </c>
      <c r="T6" s="99" t="s">
        <v>61</v>
      </c>
      <c r="U6" s="99" t="s">
        <v>60</v>
      </c>
      <c r="V6" s="99" t="s">
        <v>61</v>
      </c>
      <c r="W6" s="99" t="s">
        <v>60</v>
      </c>
      <c r="X6" s="99" t="s">
        <v>61</v>
      </c>
      <c r="Y6" s="99" t="s">
        <v>60</v>
      </c>
      <c r="Z6" s="99" t="s">
        <v>61</v>
      </c>
      <c r="AA6" s="99" t="s">
        <v>60</v>
      </c>
      <c r="AB6" s="99" t="s">
        <v>61</v>
      </c>
      <c r="AC6" s="99" t="s">
        <v>60</v>
      </c>
      <c r="AD6" s="99" t="s">
        <v>61</v>
      </c>
      <c r="AE6" s="99" t="s">
        <v>60</v>
      </c>
      <c r="AF6" s="99" t="s">
        <v>61</v>
      </c>
      <c r="AG6" s="99" t="s">
        <v>60</v>
      </c>
      <c r="AH6" s="99" t="s">
        <v>61</v>
      </c>
      <c r="AI6" s="99" t="s">
        <v>60</v>
      </c>
      <c r="AJ6" s="99" t="s">
        <v>61</v>
      </c>
      <c r="AK6" s="99" t="s">
        <v>60</v>
      </c>
      <c r="AL6" s="99" t="s">
        <v>61</v>
      </c>
      <c r="AM6" s="99" t="s">
        <v>60</v>
      </c>
      <c r="AN6" s="99" t="s">
        <v>61</v>
      </c>
    </row>
    <row r="7" spans="1:40" customFormat="1" ht="24.95" customHeight="1" x14ac:dyDescent="0.2">
      <c r="A7" s="20">
        <v>1</v>
      </c>
      <c r="B7" s="31" t="s">
        <v>95</v>
      </c>
      <c r="C7" s="37">
        <v>90000</v>
      </c>
      <c r="D7" s="37">
        <v>90000</v>
      </c>
      <c r="E7" s="37">
        <v>0</v>
      </c>
      <c r="F7" s="37">
        <v>0</v>
      </c>
      <c r="G7" s="37">
        <v>0</v>
      </c>
      <c r="H7" s="37">
        <v>0</v>
      </c>
      <c r="I7" s="37">
        <v>1274206.2999999998</v>
      </c>
      <c r="J7" s="37">
        <v>244532.24250196014</v>
      </c>
      <c r="K7" s="37">
        <v>0</v>
      </c>
      <c r="L7" s="37">
        <v>0</v>
      </c>
      <c r="M7" s="37">
        <v>0</v>
      </c>
      <c r="N7" s="37">
        <v>0</v>
      </c>
      <c r="O7" s="37">
        <v>0</v>
      </c>
      <c r="P7" s="37">
        <v>0</v>
      </c>
      <c r="Q7" s="37">
        <v>0</v>
      </c>
      <c r="R7" s="37">
        <v>0</v>
      </c>
      <c r="S7" s="37">
        <v>0</v>
      </c>
      <c r="T7" s="37">
        <v>0</v>
      </c>
      <c r="U7" s="37">
        <v>0</v>
      </c>
      <c r="V7" s="37">
        <v>0</v>
      </c>
      <c r="W7" s="37">
        <v>0</v>
      </c>
      <c r="X7" s="37">
        <v>0</v>
      </c>
      <c r="Y7" s="37">
        <v>0</v>
      </c>
      <c r="Z7" s="37">
        <v>0</v>
      </c>
      <c r="AA7" s="37">
        <v>0</v>
      </c>
      <c r="AB7" s="37">
        <v>0</v>
      </c>
      <c r="AC7" s="37">
        <v>0</v>
      </c>
      <c r="AD7" s="37">
        <v>0</v>
      </c>
      <c r="AE7" s="37">
        <v>0</v>
      </c>
      <c r="AF7" s="37">
        <v>0</v>
      </c>
      <c r="AG7" s="37">
        <v>0</v>
      </c>
      <c r="AH7" s="37">
        <v>0</v>
      </c>
      <c r="AI7" s="37">
        <v>0</v>
      </c>
      <c r="AJ7" s="37">
        <v>0</v>
      </c>
      <c r="AK7" s="37">
        <v>0</v>
      </c>
      <c r="AL7" s="37">
        <v>0</v>
      </c>
      <c r="AM7" s="34">
        <f t="shared" ref="AM7:AM23" si="0">C7+E7+G7+I7+K7+M7+O7+Q7+S7+U7+W7+Y7+AA7+AC7+AE7+AG7+AI7+AK7</f>
        <v>1364206.2999999998</v>
      </c>
      <c r="AN7" s="34">
        <f t="shared" ref="AN7:AN23" si="1">D7+F7+H7+J7+L7+N7+P7+R7+T7+V7+X7+Z7+AB7+AD7+AF7+AH7+AJ7+AL7</f>
        <v>334532.24250196014</v>
      </c>
    </row>
    <row r="8" spans="1:40" customFormat="1" ht="24.95" customHeight="1" x14ac:dyDescent="0.2">
      <c r="A8" s="20">
        <v>2</v>
      </c>
      <c r="B8" s="31" t="s">
        <v>29</v>
      </c>
      <c r="C8" s="37">
        <v>0</v>
      </c>
      <c r="D8" s="37">
        <v>0</v>
      </c>
      <c r="E8" s="37">
        <v>0</v>
      </c>
      <c r="F8" s="37">
        <v>0</v>
      </c>
      <c r="G8" s="37">
        <v>0</v>
      </c>
      <c r="H8" s="37">
        <v>0</v>
      </c>
      <c r="I8" s="37">
        <v>0</v>
      </c>
      <c r="J8" s="37">
        <v>0</v>
      </c>
      <c r="K8" s="37">
        <v>0</v>
      </c>
      <c r="L8" s="37">
        <v>0</v>
      </c>
      <c r="M8" s="37">
        <v>88486.644852941186</v>
      </c>
      <c r="N8" s="37">
        <v>88486.644852941186</v>
      </c>
      <c r="O8" s="37">
        <v>0</v>
      </c>
      <c r="P8" s="37">
        <v>0</v>
      </c>
      <c r="Q8" s="37">
        <v>0</v>
      </c>
      <c r="R8" s="37">
        <v>0</v>
      </c>
      <c r="S8" s="37">
        <v>0</v>
      </c>
      <c r="T8" s="37">
        <v>0</v>
      </c>
      <c r="U8" s="37">
        <v>0</v>
      </c>
      <c r="V8" s="37">
        <v>0</v>
      </c>
      <c r="W8" s="37">
        <v>0</v>
      </c>
      <c r="X8" s="37">
        <v>0</v>
      </c>
      <c r="Y8" s="37">
        <v>0</v>
      </c>
      <c r="Z8" s="37">
        <v>0</v>
      </c>
      <c r="AA8" s="37">
        <v>0</v>
      </c>
      <c r="AB8" s="37">
        <v>0</v>
      </c>
      <c r="AC8" s="37">
        <v>0</v>
      </c>
      <c r="AD8" s="37">
        <v>0</v>
      </c>
      <c r="AE8" s="37">
        <v>0</v>
      </c>
      <c r="AF8" s="37">
        <v>0</v>
      </c>
      <c r="AG8" s="37">
        <v>0</v>
      </c>
      <c r="AH8" s="37">
        <v>0</v>
      </c>
      <c r="AI8" s="37">
        <v>0</v>
      </c>
      <c r="AJ8" s="37">
        <v>0</v>
      </c>
      <c r="AK8" s="37">
        <v>0</v>
      </c>
      <c r="AL8" s="37">
        <v>0</v>
      </c>
      <c r="AM8" s="34">
        <f t="shared" si="0"/>
        <v>88486.644852941186</v>
      </c>
      <c r="AN8" s="34">
        <f t="shared" si="1"/>
        <v>88486.644852941186</v>
      </c>
    </row>
    <row r="9" spans="1:40" customFormat="1" ht="24.95" customHeight="1" x14ac:dyDescent="0.2">
      <c r="A9" s="20">
        <v>3</v>
      </c>
      <c r="B9" s="31" t="s">
        <v>35</v>
      </c>
      <c r="C9" s="37">
        <v>0</v>
      </c>
      <c r="D9" s="37">
        <v>0</v>
      </c>
      <c r="E9" s="37">
        <v>0</v>
      </c>
      <c r="F9" s="37">
        <v>0</v>
      </c>
      <c r="G9" s="37">
        <v>0</v>
      </c>
      <c r="H9" s="37">
        <v>0</v>
      </c>
      <c r="I9" s="37">
        <v>0</v>
      </c>
      <c r="J9" s="37">
        <v>0</v>
      </c>
      <c r="K9" s="37">
        <v>12602.46</v>
      </c>
      <c r="L9" s="37">
        <v>12602.46</v>
      </c>
      <c r="M9" s="37">
        <v>0</v>
      </c>
      <c r="N9" s="37">
        <v>0</v>
      </c>
      <c r="O9" s="37">
        <v>0</v>
      </c>
      <c r="P9" s="37">
        <v>0</v>
      </c>
      <c r="Q9" s="37">
        <v>0</v>
      </c>
      <c r="R9" s="37">
        <v>0</v>
      </c>
      <c r="S9" s="37">
        <v>0</v>
      </c>
      <c r="T9" s="37">
        <v>0</v>
      </c>
      <c r="U9" s="37">
        <v>0</v>
      </c>
      <c r="V9" s="37">
        <v>0</v>
      </c>
      <c r="W9" s="37">
        <v>0</v>
      </c>
      <c r="X9" s="37">
        <v>0</v>
      </c>
      <c r="Y9" s="37">
        <v>0</v>
      </c>
      <c r="Z9" s="37">
        <v>0</v>
      </c>
      <c r="AA9" s="37">
        <v>0</v>
      </c>
      <c r="AB9" s="37">
        <v>0</v>
      </c>
      <c r="AC9" s="37">
        <v>0</v>
      </c>
      <c r="AD9" s="37">
        <v>0</v>
      </c>
      <c r="AE9" s="37">
        <v>0</v>
      </c>
      <c r="AF9" s="37">
        <v>0</v>
      </c>
      <c r="AG9" s="37">
        <v>0</v>
      </c>
      <c r="AH9" s="37">
        <v>0</v>
      </c>
      <c r="AI9" s="37">
        <v>0</v>
      </c>
      <c r="AJ9" s="37">
        <v>0</v>
      </c>
      <c r="AK9" s="37">
        <v>0</v>
      </c>
      <c r="AL9" s="37">
        <v>0</v>
      </c>
      <c r="AM9" s="34">
        <f t="shared" si="0"/>
        <v>12602.46</v>
      </c>
      <c r="AN9" s="34">
        <f t="shared" si="1"/>
        <v>12602.46</v>
      </c>
    </row>
    <row r="10" spans="1:40" customFormat="1" ht="24.95" customHeight="1" x14ac:dyDescent="0.2">
      <c r="A10" s="20">
        <v>4</v>
      </c>
      <c r="B10" s="31" t="s">
        <v>30</v>
      </c>
      <c r="C10" s="37">
        <v>0</v>
      </c>
      <c r="D10" s="37">
        <v>0</v>
      </c>
      <c r="E10" s="37">
        <v>0</v>
      </c>
      <c r="F10" s="37">
        <v>0</v>
      </c>
      <c r="G10" s="37">
        <v>0</v>
      </c>
      <c r="H10" s="37">
        <v>0</v>
      </c>
      <c r="I10" s="37">
        <v>0</v>
      </c>
      <c r="J10" s="37">
        <v>0</v>
      </c>
      <c r="K10" s="37">
        <v>0</v>
      </c>
      <c r="L10" s="37">
        <v>0</v>
      </c>
      <c r="M10" s="37">
        <v>0</v>
      </c>
      <c r="N10" s="37">
        <v>0</v>
      </c>
      <c r="O10" s="37">
        <v>0</v>
      </c>
      <c r="P10" s="37">
        <v>0</v>
      </c>
      <c r="Q10" s="37">
        <v>0</v>
      </c>
      <c r="R10" s="37">
        <v>0</v>
      </c>
      <c r="S10" s="37">
        <v>0</v>
      </c>
      <c r="T10" s="37">
        <v>0</v>
      </c>
      <c r="U10" s="37">
        <v>0</v>
      </c>
      <c r="V10" s="37">
        <v>0</v>
      </c>
      <c r="W10" s="37">
        <v>0</v>
      </c>
      <c r="X10" s="37">
        <v>0</v>
      </c>
      <c r="Y10" s="37">
        <v>0</v>
      </c>
      <c r="Z10" s="37">
        <v>0</v>
      </c>
      <c r="AA10" s="37">
        <v>0</v>
      </c>
      <c r="AB10" s="37">
        <v>0</v>
      </c>
      <c r="AC10" s="37">
        <v>0</v>
      </c>
      <c r="AD10" s="37">
        <v>0</v>
      </c>
      <c r="AE10" s="37">
        <v>0</v>
      </c>
      <c r="AF10" s="37">
        <v>0</v>
      </c>
      <c r="AG10" s="37">
        <v>0</v>
      </c>
      <c r="AH10" s="37">
        <v>0</v>
      </c>
      <c r="AI10" s="37">
        <v>0</v>
      </c>
      <c r="AJ10" s="37">
        <v>0</v>
      </c>
      <c r="AK10" s="37">
        <v>0</v>
      </c>
      <c r="AL10" s="37">
        <v>0</v>
      </c>
      <c r="AM10" s="34">
        <f t="shared" si="0"/>
        <v>0</v>
      </c>
      <c r="AN10" s="34">
        <f t="shared" si="1"/>
        <v>0</v>
      </c>
    </row>
    <row r="11" spans="1:40" customFormat="1" ht="24.95" customHeight="1" x14ac:dyDescent="0.2">
      <c r="A11" s="20">
        <v>5</v>
      </c>
      <c r="B11" s="31" t="s">
        <v>34</v>
      </c>
      <c r="C11" s="37">
        <v>0</v>
      </c>
      <c r="D11" s="37">
        <v>0</v>
      </c>
      <c r="E11" s="37">
        <v>0</v>
      </c>
      <c r="F11" s="37">
        <v>0</v>
      </c>
      <c r="G11" s="37">
        <v>0</v>
      </c>
      <c r="H11" s="37">
        <v>0</v>
      </c>
      <c r="I11" s="37">
        <v>0</v>
      </c>
      <c r="J11" s="37">
        <v>0</v>
      </c>
      <c r="K11" s="37">
        <v>0</v>
      </c>
      <c r="L11" s="37">
        <v>0</v>
      </c>
      <c r="M11" s="37">
        <v>0</v>
      </c>
      <c r="N11" s="37">
        <v>0</v>
      </c>
      <c r="O11" s="37">
        <v>0</v>
      </c>
      <c r="P11" s="37">
        <v>0</v>
      </c>
      <c r="Q11" s="37">
        <v>0</v>
      </c>
      <c r="R11" s="37">
        <v>0</v>
      </c>
      <c r="S11" s="37">
        <v>0</v>
      </c>
      <c r="T11" s="37">
        <v>0</v>
      </c>
      <c r="U11" s="37">
        <v>0</v>
      </c>
      <c r="V11" s="37">
        <v>0</v>
      </c>
      <c r="W11" s="37">
        <v>0</v>
      </c>
      <c r="X11" s="37">
        <v>0</v>
      </c>
      <c r="Y11" s="37">
        <v>0</v>
      </c>
      <c r="Z11" s="37">
        <v>0</v>
      </c>
      <c r="AA11" s="37">
        <v>0</v>
      </c>
      <c r="AB11" s="37">
        <v>0</v>
      </c>
      <c r="AC11" s="37">
        <v>0</v>
      </c>
      <c r="AD11" s="37">
        <v>0</v>
      </c>
      <c r="AE11" s="37">
        <v>0</v>
      </c>
      <c r="AF11" s="37">
        <v>0</v>
      </c>
      <c r="AG11" s="37">
        <v>0</v>
      </c>
      <c r="AH11" s="37">
        <v>0</v>
      </c>
      <c r="AI11" s="37">
        <v>0</v>
      </c>
      <c r="AJ11" s="37">
        <v>0</v>
      </c>
      <c r="AK11" s="37">
        <v>0</v>
      </c>
      <c r="AL11" s="37">
        <v>0</v>
      </c>
      <c r="AM11" s="34">
        <f t="shared" si="0"/>
        <v>0</v>
      </c>
      <c r="AN11" s="34">
        <f t="shared" si="1"/>
        <v>0</v>
      </c>
    </row>
    <row r="12" spans="1:40" customFormat="1" ht="24.95" customHeight="1" x14ac:dyDescent="0.2">
      <c r="A12" s="20">
        <v>6</v>
      </c>
      <c r="B12" s="31" t="s">
        <v>89</v>
      </c>
      <c r="C12" s="37">
        <v>0</v>
      </c>
      <c r="D12" s="37">
        <v>0</v>
      </c>
      <c r="E12" s="37">
        <v>0</v>
      </c>
      <c r="F12" s="37">
        <v>0</v>
      </c>
      <c r="G12" s="37">
        <v>0</v>
      </c>
      <c r="H12" s="37">
        <v>0</v>
      </c>
      <c r="I12" s="37">
        <v>0</v>
      </c>
      <c r="J12" s="37">
        <v>0</v>
      </c>
      <c r="K12" s="37">
        <v>0</v>
      </c>
      <c r="L12" s="37">
        <v>0</v>
      </c>
      <c r="M12" s="37">
        <v>0</v>
      </c>
      <c r="N12" s="37">
        <v>0</v>
      </c>
      <c r="O12" s="37">
        <v>0</v>
      </c>
      <c r="P12" s="37">
        <v>0</v>
      </c>
      <c r="Q12" s="37">
        <v>0</v>
      </c>
      <c r="R12" s="37">
        <v>0</v>
      </c>
      <c r="S12" s="37">
        <v>0</v>
      </c>
      <c r="T12" s="37">
        <v>0</v>
      </c>
      <c r="U12" s="37">
        <v>0</v>
      </c>
      <c r="V12" s="37">
        <v>0</v>
      </c>
      <c r="W12" s="37">
        <v>0</v>
      </c>
      <c r="X12" s="37">
        <v>0</v>
      </c>
      <c r="Y12" s="37">
        <v>0</v>
      </c>
      <c r="Z12" s="37">
        <v>0</v>
      </c>
      <c r="AA12" s="37">
        <v>0</v>
      </c>
      <c r="AB12" s="37">
        <v>0</v>
      </c>
      <c r="AC12" s="37">
        <v>0</v>
      </c>
      <c r="AD12" s="37">
        <v>0</v>
      </c>
      <c r="AE12" s="37">
        <v>0</v>
      </c>
      <c r="AF12" s="37">
        <v>0</v>
      </c>
      <c r="AG12" s="37">
        <v>0</v>
      </c>
      <c r="AH12" s="37">
        <v>0</v>
      </c>
      <c r="AI12" s="37">
        <v>0</v>
      </c>
      <c r="AJ12" s="37">
        <v>0</v>
      </c>
      <c r="AK12" s="37">
        <v>0</v>
      </c>
      <c r="AL12" s="37">
        <v>0</v>
      </c>
      <c r="AM12" s="34">
        <f t="shared" si="0"/>
        <v>0</v>
      </c>
      <c r="AN12" s="34">
        <f t="shared" si="1"/>
        <v>0</v>
      </c>
    </row>
    <row r="13" spans="1:40" customFormat="1" ht="24.95" customHeight="1" x14ac:dyDescent="0.2">
      <c r="A13" s="20">
        <v>7</v>
      </c>
      <c r="B13" s="31" t="s">
        <v>31</v>
      </c>
      <c r="C13" s="37">
        <v>0</v>
      </c>
      <c r="D13" s="37">
        <v>0</v>
      </c>
      <c r="E13" s="37">
        <v>0</v>
      </c>
      <c r="F13" s="37">
        <v>0</v>
      </c>
      <c r="G13" s="37">
        <v>0</v>
      </c>
      <c r="H13" s="37">
        <v>0</v>
      </c>
      <c r="I13" s="37">
        <v>0</v>
      </c>
      <c r="J13" s="37">
        <v>0</v>
      </c>
      <c r="K13" s="37">
        <v>0</v>
      </c>
      <c r="L13" s="37">
        <v>0</v>
      </c>
      <c r="M13" s="37">
        <v>0</v>
      </c>
      <c r="N13" s="37">
        <v>0</v>
      </c>
      <c r="O13" s="37">
        <v>0</v>
      </c>
      <c r="P13" s="37">
        <v>0</v>
      </c>
      <c r="Q13" s="37">
        <v>0</v>
      </c>
      <c r="R13" s="37">
        <v>0</v>
      </c>
      <c r="S13" s="37">
        <v>0</v>
      </c>
      <c r="T13" s="37">
        <v>0</v>
      </c>
      <c r="U13" s="37">
        <v>0</v>
      </c>
      <c r="V13" s="37">
        <v>0</v>
      </c>
      <c r="W13" s="37">
        <v>0</v>
      </c>
      <c r="X13" s="37">
        <v>0</v>
      </c>
      <c r="Y13" s="37">
        <v>0</v>
      </c>
      <c r="Z13" s="37">
        <v>0</v>
      </c>
      <c r="AA13" s="37">
        <v>0</v>
      </c>
      <c r="AB13" s="37">
        <v>0</v>
      </c>
      <c r="AC13" s="37">
        <v>0</v>
      </c>
      <c r="AD13" s="37">
        <v>0</v>
      </c>
      <c r="AE13" s="37">
        <v>0</v>
      </c>
      <c r="AF13" s="37">
        <v>0</v>
      </c>
      <c r="AG13" s="37">
        <v>0</v>
      </c>
      <c r="AH13" s="37">
        <v>0</v>
      </c>
      <c r="AI13" s="37">
        <v>0</v>
      </c>
      <c r="AJ13" s="37">
        <v>0</v>
      </c>
      <c r="AK13" s="37">
        <v>0</v>
      </c>
      <c r="AL13" s="37">
        <v>0</v>
      </c>
      <c r="AM13" s="34">
        <f t="shared" si="0"/>
        <v>0</v>
      </c>
      <c r="AN13" s="34">
        <f t="shared" si="1"/>
        <v>0</v>
      </c>
    </row>
    <row r="14" spans="1:40" customFormat="1" ht="24.95" customHeight="1" x14ac:dyDescent="0.2">
      <c r="A14" s="20">
        <v>8</v>
      </c>
      <c r="B14" s="31" t="s">
        <v>36</v>
      </c>
      <c r="C14" s="37">
        <v>0</v>
      </c>
      <c r="D14" s="37">
        <v>0</v>
      </c>
      <c r="E14" s="37">
        <v>0</v>
      </c>
      <c r="F14" s="37">
        <v>0</v>
      </c>
      <c r="G14" s="37">
        <v>0</v>
      </c>
      <c r="H14" s="37">
        <v>0</v>
      </c>
      <c r="I14" s="37">
        <v>0</v>
      </c>
      <c r="J14" s="37">
        <v>0</v>
      </c>
      <c r="K14" s="37">
        <v>0</v>
      </c>
      <c r="L14" s="37">
        <v>0</v>
      </c>
      <c r="M14" s="37">
        <v>0</v>
      </c>
      <c r="N14" s="37">
        <v>0</v>
      </c>
      <c r="O14" s="37">
        <v>0</v>
      </c>
      <c r="P14" s="37">
        <v>0</v>
      </c>
      <c r="Q14" s="37">
        <v>0</v>
      </c>
      <c r="R14" s="37">
        <v>0</v>
      </c>
      <c r="S14" s="37">
        <v>0</v>
      </c>
      <c r="T14" s="37">
        <v>0</v>
      </c>
      <c r="U14" s="37">
        <v>0</v>
      </c>
      <c r="V14" s="37">
        <v>0</v>
      </c>
      <c r="W14" s="37">
        <v>0</v>
      </c>
      <c r="X14" s="37">
        <v>0</v>
      </c>
      <c r="Y14" s="37">
        <v>0</v>
      </c>
      <c r="Z14" s="37">
        <v>0</v>
      </c>
      <c r="AA14" s="37">
        <v>0</v>
      </c>
      <c r="AB14" s="37">
        <v>0</v>
      </c>
      <c r="AC14" s="37">
        <v>0</v>
      </c>
      <c r="AD14" s="37">
        <v>0</v>
      </c>
      <c r="AE14" s="37">
        <v>0</v>
      </c>
      <c r="AF14" s="37">
        <v>0</v>
      </c>
      <c r="AG14" s="37">
        <v>0</v>
      </c>
      <c r="AH14" s="37">
        <v>0</v>
      </c>
      <c r="AI14" s="37">
        <v>0</v>
      </c>
      <c r="AJ14" s="37">
        <v>0</v>
      </c>
      <c r="AK14" s="37">
        <v>0</v>
      </c>
      <c r="AL14" s="37">
        <v>0</v>
      </c>
      <c r="AM14" s="34">
        <f t="shared" si="0"/>
        <v>0</v>
      </c>
      <c r="AN14" s="34">
        <f t="shared" si="1"/>
        <v>0</v>
      </c>
    </row>
    <row r="15" spans="1:40" customFormat="1" ht="24.95" customHeight="1" x14ac:dyDescent="0.2">
      <c r="A15" s="20">
        <v>9</v>
      </c>
      <c r="B15" s="31" t="s">
        <v>32</v>
      </c>
      <c r="C15" s="37">
        <v>0</v>
      </c>
      <c r="D15" s="37">
        <v>0</v>
      </c>
      <c r="E15" s="37">
        <v>0</v>
      </c>
      <c r="F15" s="37">
        <v>0</v>
      </c>
      <c r="G15" s="37">
        <v>0</v>
      </c>
      <c r="H15" s="37">
        <v>0</v>
      </c>
      <c r="I15" s="37">
        <v>0</v>
      </c>
      <c r="J15" s="37">
        <v>0</v>
      </c>
      <c r="K15" s="37">
        <v>0</v>
      </c>
      <c r="L15" s="37">
        <v>0</v>
      </c>
      <c r="M15" s="37">
        <v>0</v>
      </c>
      <c r="N15" s="37">
        <v>0</v>
      </c>
      <c r="O15" s="37">
        <v>0</v>
      </c>
      <c r="P15" s="37">
        <v>0</v>
      </c>
      <c r="Q15" s="37">
        <v>0</v>
      </c>
      <c r="R15" s="37">
        <v>0</v>
      </c>
      <c r="S15" s="37">
        <v>0</v>
      </c>
      <c r="T15" s="37">
        <v>0</v>
      </c>
      <c r="U15" s="37">
        <v>0</v>
      </c>
      <c r="V15" s="37">
        <v>0</v>
      </c>
      <c r="W15" s="37">
        <v>0</v>
      </c>
      <c r="X15" s="37">
        <v>0</v>
      </c>
      <c r="Y15" s="37">
        <v>0</v>
      </c>
      <c r="Z15" s="37">
        <v>0</v>
      </c>
      <c r="AA15" s="37">
        <v>0</v>
      </c>
      <c r="AB15" s="37">
        <v>0</v>
      </c>
      <c r="AC15" s="37">
        <v>0</v>
      </c>
      <c r="AD15" s="37">
        <v>0</v>
      </c>
      <c r="AE15" s="37">
        <v>0</v>
      </c>
      <c r="AF15" s="37">
        <v>0</v>
      </c>
      <c r="AG15" s="37">
        <v>0</v>
      </c>
      <c r="AH15" s="37">
        <v>0</v>
      </c>
      <c r="AI15" s="37">
        <v>0</v>
      </c>
      <c r="AJ15" s="37">
        <v>0</v>
      </c>
      <c r="AK15" s="37">
        <v>0</v>
      </c>
      <c r="AL15" s="37">
        <v>0</v>
      </c>
      <c r="AM15" s="34">
        <f t="shared" si="0"/>
        <v>0</v>
      </c>
      <c r="AN15" s="34">
        <f t="shared" si="1"/>
        <v>0</v>
      </c>
    </row>
    <row r="16" spans="1:40" customFormat="1" ht="24.95" customHeight="1" x14ac:dyDescent="0.2">
      <c r="A16" s="20">
        <v>10</v>
      </c>
      <c r="B16" s="31" t="s">
        <v>42</v>
      </c>
      <c r="C16" s="37">
        <v>0</v>
      </c>
      <c r="D16" s="37">
        <v>0</v>
      </c>
      <c r="E16" s="37">
        <v>0</v>
      </c>
      <c r="F16" s="37">
        <v>0</v>
      </c>
      <c r="G16" s="37">
        <v>0</v>
      </c>
      <c r="H16" s="37">
        <v>0</v>
      </c>
      <c r="I16" s="37">
        <v>0</v>
      </c>
      <c r="J16" s="37">
        <v>0</v>
      </c>
      <c r="K16" s="37">
        <v>0</v>
      </c>
      <c r="L16" s="37">
        <v>0</v>
      </c>
      <c r="M16" s="37">
        <v>0</v>
      </c>
      <c r="N16" s="37">
        <v>0</v>
      </c>
      <c r="O16" s="37">
        <v>0</v>
      </c>
      <c r="P16" s="37">
        <v>0</v>
      </c>
      <c r="Q16" s="37">
        <v>0</v>
      </c>
      <c r="R16" s="37">
        <v>0</v>
      </c>
      <c r="S16" s="37">
        <v>0</v>
      </c>
      <c r="T16" s="37">
        <v>0</v>
      </c>
      <c r="U16" s="37">
        <v>0</v>
      </c>
      <c r="V16" s="37">
        <v>0</v>
      </c>
      <c r="W16" s="37">
        <v>0</v>
      </c>
      <c r="X16" s="37">
        <v>0</v>
      </c>
      <c r="Y16" s="37">
        <v>0</v>
      </c>
      <c r="Z16" s="37">
        <v>0</v>
      </c>
      <c r="AA16" s="37">
        <v>0</v>
      </c>
      <c r="AB16" s="37">
        <v>0</v>
      </c>
      <c r="AC16" s="37">
        <v>0</v>
      </c>
      <c r="AD16" s="37">
        <v>0</v>
      </c>
      <c r="AE16" s="37">
        <v>0</v>
      </c>
      <c r="AF16" s="37">
        <v>0</v>
      </c>
      <c r="AG16" s="37">
        <v>0</v>
      </c>
      <c r="AH16" s="37">
        <v>0</v>
      </c>
      <c r="AI16" s="37">
        <v>0</v>
      </c>
      <c r="AJ16" s="37">
        <v>0</v>
      </c>
      <c r="AK16" s="37">
        <v>0</v>
      </c>
      <c r="AL16" s="37">
        <v>0</v>
      </c>
      <c r="AM16" s="34">
        <f t="shared" si="0"/>
        <v>0</v>
      </c>
      <c r="AN16" s="34">
        <f t="shared" si="1"/>
        <v>0</v>
      </c>
    </row>
    <row r="17" spans="1:40" customFormat="1" ht="24.95" customHeight="1" x14ac:dyDescent="0.2">
      <c r="A17" s="20">
        <v>11</v>
      </c>
      <c r="B17" s="31" t="s">
        <v>39</v>
      </c>
      <c r="C17" s="37">
        <v>0</v>
      </c>
      <c r="D17" s="37">
        <v>0</v>
      </c>
      <c r="E17" s="37">
        <v>0</v>
      </c>
      <c r="F17" s="37">
        <v>0</v>
      </c>
      <c r="G17" s="37">
        <v>0</v>
      </c>
      <c r="H17" s="37">
        <v>0</v>
      </c>
      <c r="I17" s="37">
        <v>0</v>
      </c>
      <c r="J17" s="37">
        <v>0</v>
      </c>
      <c r="K17" s="37">
        <v>0</v>
      </c>
      <c r="L17" s="37">
        <v>0</v>
      </c>
      <c r="M17" s="37">
        <v>0</v>
      </c>
      <c r="N17" s="37">
        <v>0</v>
      </c>
      <c r="O17" s="37">
        <v>0</v>
      </c>
      <c r="P17" s="37">
        <v>0</v>
      </c>
      <c r="Q17" s="37">
        <v>0</v>
      </c>
      <c r="R17" s="37">
        <v>0</v>
      </c>
      <c r="S17" s="37">
        <v>0</v>
      </c>
      <c r="T17" s="37">
        <v>0</v>
      </c>
      <c r="U17" s="37">
        <v>0</v>
      </c>
      <c r="V17" s="37">
        <v>0</v>
      </c>
      <c r="W17" s="37">
        <v>0</v>
      </c>
      <c r="X17" s="37">
        <v>0</v>
      </c>
      <c r="Y17" s="37">
        <v>0</v>
      </c>
      <c r="Z17" s="37">
        <v>0</v>
      </c>
      <c r="AA17" s="37">
        <v>0</v>
      </c>
      <c r="AB17" s="37">
        <v>0</v>
      </c>
      <c r="AC17" s="37">
        <v>0</v>
      </c>
      <c r="AD17" s="37">
        <v>0</v>
      </c>
      <c r="AE17" s="37">
        <v>0</v>
      </c>
      <c r="AF17" s="37">
        <v>0</v>
      </c>
      <c r="AG17" s="37">
        <v>0</v>
      </c>
      <c r="AH17" s="37">
        <v>0</v>
      </c>
      <c r="AI17" s="37">
        <v>0</v>
      </c>
      <c r="AJ17" s="37">
        <v>0</v>
      </c>
      <c r="AK17" s="37">
        <v>0</v>
      </c>
      <c r="AL17" s="37">
        <v>0</v>
      </c>
      <c r="AM17" s="34">
        <f t="shared" si="0"/>
        <v>0</v>
      </c>
      <c r="AN17" s="34">
        <f t="shared" si="1"/>
        <v>0</v>
      </c>
    </row>
    <row r="18" spans="1:40" customFormat="1" ht="24.95" customHeight="1" x14ac:dyDescent="0.2">
      <c r="A18" s="20">
        <v>12</v>
      </c>
      <c r="B18" s="31" t="s">
        <v>37</v>
      </c>
      <c r="C18" s="37">
        <v>0</v>
      </c>
      <c r="D18" s="37">
        <v>0</v>
      </c>
      <c r="E18" s="37">
        <v>0</v>
      </c>
      <c r="F18" s="37">
        <v>0</v>
      </c>
      <c r="G18" s="37">
        <v>0</v>
      </c>
      <c r="H18" s="37">
        <v>0</v>
      </c>
      <c r="I18" s="37">
        <v>0</v>
      </c>
      <c r="J18" s="37">
        <v>0</v>
      </c>
      <c r="K18" s="37">
        <v>0</v>
      </c>
      <c r="L18" s="37">
        <v>0</v>
      </c>
      <c r="M18" s="37">
        <v>0</v>
      </c>
      <c r="N18" s="37">
        <v>0</v>
      </c>
      <c r="O18" s="37">
        <v>0</v>
      </c>
      <c r="P18" s="37">
        <v>0</v>
      </c>
      <c r="Q18" s="37">
        <v>0</v>
      </c>
      <c r="R18" s="37">
        <v>0</v>
      </c>
      <c r="S18" s="37">
        <v>0</v>
      </c>
      <c r="T18" s="37">
        <v>0</v>
      </c>
      <c r="U18" s="37">
        <v>0</v>
      </c>
      <c r="V18" s="37">
        <v>0</v>
      </c>
      <c r="W18" s="37">
        <v>0</v>
      </c>
      <c r="X18" s="37">
        <v>0</v>
      </c>
      <c r="Y18" s="37">
        <v>0</v>
      </c>
      <c r="Z18" s="37">
        <v>0</v>
      </c>
      <c r="AA18" s="37">
        <v>0</v>
      </c>
      <c r="AB18" s="37">
        <v>0</v>
      </c>
      <c r="AC18" s="37">
        <v>0</v>
      </c>
      <c r="AD18" s="37">
        <v>0</v>
      </c>
      <c r="AE18" s="37">
        <v>0</v>
      </c>
      <c r="AF18" s="37">
        <v>0</v>
      </c>
      <c r="AG18" s="37">
        <v>0</v>
      </c>
      <c r="AH18" s="37">
        <v>0</v>
      </c>
      <c r="AI18" s="37">
        <v>0</v>
      </c>
      <c r="AJ18" s="37">
        <v>0</v>
      </c>
      <c r="AK18" s="37">
        <v>0</v>
      </c>
      <c r="AL18" s="37">
        <v>0</v>
      </c>
      <c r="AM18" s="34">
        <f t="shared" si="0"/>
        <v>0</v>
      </c>
      <c r="AN18" s="34">
        <f t="shared" si="1"/>
        <v>0</v>
      </c>
    </row>
    <row r="19" spans="1:40" customFormat="1" ht="24.95" customHeight="1" x14ac:dyDescent="0.2">
      <c r="A19" s="20">
        <v>13</v>
      </c>
      <c r="B19" s="31" t="s">
        <v>41</v>
      </c>
      <c r="C19" s="37">
        <v>0</v>
      </c>
      <c r="D19" s="37">
        <v>0</v>
      </c>
      <c r="E19" s="37">
        <v>0</v>
      </c>
      <c r="F19" s="37">
        <v>0</v>
      </c>
      <c r="G19" s="37">
        <v>0</v>
      </c>
      <c r="H19" s="37">
        <v>0</v>
      </c>
      <c r="I19" s="37">
        <v>0</v>
      </c>
      <c r="J19" s="37">
        <v>0</v>
      </c>
      <c r="K19" s="37">
        <v>0</v>
      </c>
      <c r="L19" s="37">
        <v>0</v>
      </c>
      <c r="M19" s="37">
        <v>0</v>
      </c>
      <c r="N19" s="37">
        <v>0</v>
      </c>
      <c r="O19" s="37">
        <v>0</v>
      </c>
      <c r="P19" s="37">
        <v>0</v>
      </c>
      <c r="Q19" s="37">
        <v>0</v>
      </c>
      <c r="R19" s="37">
        <v>0</v>
      </c>
      <c r="S19" s="37">
        <v>0</v>
      </c>
      <c r="T19" s="37">
        <v>0</v>
      </c>
      <c r="U19" s="37">
        <v>0</v>
      </c>
      <c r="V19" s="37">
        <v>0</v>
      </c>
      <c r="W19" s="37">
        <v>0</v>
      </c>
      <c r="X19" s="37">
        <v>0</v>
      </c>
      <c r="Y19" s="37">
        <v>0</v>
      </c>
      <c r="Z19" s="37">
        <v>0</v>
      </c>
      <c r="AA19" s="37">
        <v>0</v>
      </c>
      <c r="AB19" s="37">
        <v>0</v>
      </c>
      <c r="AC19" s="37">
        <v>0</v>
      </c>
      <c r="AD19" s="37">
        <v>0</v>
      </c>
      <c r="AE19" s="37">
        <v>0</v>
      </c>
      <c r="AF19" s="37">
        <v>0</v>
      </c>
      <c r="AG19" s="37">
        <v>0</v>
      </c>
      <c r="AH19" s="37">
        <v>0</v>
      </c>
      <c r="AI19" s="37">
        <v>0</v>
      </c>
      <c r="AJ19" s="37">
        <v>0</v>
      </c>
      <c r="AK19" s="37">
        <v>0</v>
      </c>
      <c r="AL19" s="37">
        <v>0</v>
      </c>
      <c r="AM19" s="34">
        <f t="shared" si="0"/>
        <v>0</v>
      </c>
      <c r="AN19" s="34">
        <f t="shared" si="1"/>
        <v>0</v>
      </c>
    </row>
    <row r="20" spans="1:40" customFormat="1" ht="24.95" customHeight="1" x14ac:dyDescent="0.2">
      <c r="A20" s="20">
        <v>14</v>
      </c>
      <c r="B20" s="31" t="s">
        <v>28</v>
      </c>
      <c r="C20" s="37">
        <v>0</v>
      </c>
      <c r="D20" s="37">
        <v>0</v>
      </c>
      <c r="E20" s="37">
        <v>0</v>
      </c>
      <c r="F20" s="37">
        <v>0</v>
      </c>
      <c r="G20" s="37">
        <v>0</v>
      </c>
      <c r="H20" s="37">
        <v>0</v>
      </c>
      <c r="I20" s="37">
        <v>0</v>
      </c>
      <c r="J20" s="37">
        <v>0</v>
      </c>
      <c r="K20" s="37">
        <v>0</v>
      </c>
      <c r="L20" s="37">
        <v>0</v>
      </c>
      <c r="M20" s="37">
        <v>0</v>
      </c>
      <c r="N20" s="37">
        <v>0</v>
      </c>
      <c r="O20" s="37">
        <v>0</v>
      </c>
      <c r="P20" s="37">
        <v>0</v>
      </c>
      <c r="Q20" s="37">
        <v>0</v>
      </c>
      <c r="R20" s="37">
        <v>0</v>
      </c>
      <c r="S20" s="37">
        <v>0</v>
      </c>
      <c r="T20" s="37">
        <v>0</v>
      </c>
      <c r="U20" s="37">
        <v>0</v>
      </c>
      <c r="V20" s="37">
        <v>0</v>
      </c>
      <c r="W20" s="37">
        <v>0</v>
      </c>
      <c r="X20" s="37">
        <v>0</v>
      </c>
      <c r="Y20" s="37">
        <v>0</v>
      </c>
      <c r="Z20" s="37">
        <v>0</v>
      </c>
      <c r="AA20" s="37">
        <v>0</v>
      </c>
      <c r="AB20" s="37">
        <v>0</v>
      </c>
      <c r="AC20" s="37">
        <v>0</v>
      </c>
      <c r="AD20" s="37">
        <v>0</v>
      </c>
      <c r="AE20" s="37">
        <v>0</v>
      </c>
      <c r="AF20" s="37">
        <v>0</v>
      </c>
      <c r="AG20" s="37">
        <v>0</v>
      </c>
      <c r="AH20" s="37">
        <v>0</v>
      </c>
      <c r="AI20" s="37">
        <v>0</v>
      </c>
      <c r="AJ20" s="37">
        <v>0</v>
      </c>
      <c r="AK20" s="37">
        <v>0</v>
      </c>
      <c r="AL20" s="37">
        <v>0</v>
      </c>
      <c r="AM20" s="34">
        <f t="shared" si="0"/>
        <v>0</v>
      </c>
      <c r="AN20" s="34">
        <f t="shared" si="1"/>
        <v>0</v>
      </c>
    </row>
    <row r="21" spans="1:40" customFormat="1" ht="24.95" customHeight="1" x14ac:dyDescent="0.2">
      <c r="A21" s="20">
        <v>15</v>
      </c>
      <c r="B21" s="33" t="s">
        <v>33</v>
      </c>
      <c r="C21" s="37">
        <v>0</v>
      </c>
      <c r="D21" s="37">
        <v>0</v>
      </c>
      <c r="E21" s="37">
        <v>0</v>
      </c>
      <c r="F21" s="37">
        <v>0</v>
      </c>
      <c r="G21" s="37">
        <v>0</v>
      </c>
      <c r="H21" s="37">
        <v>0</v>
      </c>
      <c r="I21" s="37">
        <v>0</v>
      </c>
      <c r="J21" s="37">
        <v>0</v>
      </c>
      <c r="K21" s="37">
        <v>0</v>
      </c>
      <c r="L21" s="37">
        <v>0</v>
      </c>
      <c r="M21" s="37">
        <v>0</v>
      </c>
      <c r="N21" s="37">
        <v>0</v>
      </c>
      <c r="O21" s="37">
        <v>0</v>
      </c>
      <c r="P21" s="37">
        <v>0</v>
      </c>
      <c r="Q21" s="37">
        <v>0</v>
      </c>
      <c r="R21" s="37">
        <v>0</v>
      </c>
      <c r="S21" s="37">
        <v>0</v>
      </c>
      <c r="T21" s="37">
        <v>0</v>
      </c>
      <c r="U21" s="37">
        <v>0</v>
      </c>
      <c r="V21" s="37">
        <v>0</v>
      </c>
      <c r="W21" s="37">
        <v>0</v>
      </c>
      <c r="X21" s="37">
        <v>0</v>
      </c>
      <c r="Y21" s="37">
        <v>0</v>
      </c>
      <c r="Z21" s="37">
        <v>0</v>
      </c>
      <c r="AA21" s="37">
        <v>0</v>
      </c>
      <c r="AB21" s="37">
        <v>0</v>
      </c>
      <c r="AC21" s="37">
        <v>0</v>
      </c>
      <c r="AD21" s="37">
        <v>0</v>
      </c>
      <c r="AE21" s="37">
        <v>0</v>
      </c>
      <c r="AF21" s="37">
        <v>0</v>
      </c>
      <c r="AG21" s="37">
        <v>0</v>
      </c>
      <c r="AH21" s="37">
        <v>0</v>
      </c>
      <c r="AI21" s="37">
        <v>0</v>
      </c>
      <c r="AJ21" s="37">
        <v>0</v>
      </c>
      <c r="AK21" s="37">
        <v>0</v>
      </c>
      <c r="AL21" s="37">
        <v>0</v>
      </c>
      <c r="AM21" s="34">
        <f t="shared" si="0"/>
        <v>0</v>
      </c>
      <c r="AN21" s="34">
        <f t="shared" si="1"/>
        <v>0</v>
      </c>
    </row>
    <row r="22" spans="1:40" customFormat="1" ht="24.95" customHeight="1" x14ac:dyDescent="0.2">
      <c r="A22" s="20">
        <v>16</v>
      </c>
      <c r="B22" s="33" t="s">
        <v>38</v>
      </c>
      <c r="C22" s="37">
        <v>0</v>
      </c>
      <c r="D22" s="37">
        <v>0</v>
      </c>
      <c r="E22" s="37">
        <v>0</v>
      </c>
      <c r="F22" s="37">
        <v>0</v>
      </c>
      <c r="G22" s="37">
        <v>0</v>
      </c>
      <c r="H22" s="37">
        <v>0</v>
      </c>
      <c r="I22" s="37">
        <v>0</v>
      </c>
      <c r="J22" s="37">
        <v>0</v>
      </c>
      <c r="K22" s="37">
        <v>0</v>
      </c>
      <c r="L22" s="37">
        <v>0</v>
      </c>
      <c r="M22" s="37">
        <v>0</v>
      </c>
      <c r="N22" s="37">
        <v>0</v>
      </c>
      <c r="O22" s="37">
        <v>0</v>
      </c>
      <c r="P22" s="37">
        <v>0</v>
      </c>
      <c r="Q22" s="37">
        <v>0</v>
      </c>
      <c r="R22" s="37">
        <v>0</v>
      </c>
      <c r="S22" s="37">
        <v>0</v>
      </c>
      <c r="T22" s="37">
        <v>0</v>
      </c>
      <c r="U22" s="37">
        <v>0</v>
      </c>
      <c r="V22" s="37">
        <v>0</v>
      </c>
      <c r="W22" s="37">
        <v>0</v>
      </c>
      <c r="X22" s="37">
        <v>0</v>
      </c>
      <c r="Y22" s="37">
        <v>0</v>
      </c>
      <c r="Z22" s="37">
        <v>0</v>
      </c>
      <c r="AA22" s="37">
        <v>0</v>
      </c>
      <c r="AB22" s="37">
        <v>0</v>
      </c>
      <c r="AC22" s="37">
        <v>0</v>
      </c>
      <c r="AD22" s="37">
        <v>0</v>
      </c>
      <c r="AE22" s="37">
        <v>0</v>
      </c>
      <c r="AF22" s="37">
        <v>0</v>
      </c>
      <c r="AG22" s="37">
        <v>0</v>
      </c>
      <c r="AH22" s="37">
        <v>0</v>
      </c>
      <c r="AI22" s="37">
        <v>0</v>
      </c>
      <c r="AJ22" s="37">
        <v>0</v>
      </c>
      <c r="AK22" s="37">
        <v>0</v>
      </c>
      <c r="AL22" s="37">
        <v>0</v>
      </c>
      <c r="AM22" s="34">
        <f t="shared" si="0"/>
        <v>0</v>
      </c>
      <c r="AN22" s="34">
        <f t="shared" si="1"/>
        <v>0</v>
      </c>
    </row>
    <row r="23" spans="1:40" customFormat="1" ht="24.95" customHeight="1" x14ac:dyDescent="0.2">
      <c r="A23" s="20">
        <v>17</v>
      </c>
      <c r="B23" s="33" t="s">
        <v>40</v>
      </c>
      <c r="C23" s="37">
        <v>0</v>
      </c>
      <c r="D23" s="37">
        <v>0</v>
      </c>
      <c r="E23" s="37">
        <v>0</v>
      </c>
      <c r="F23" s="37">
        <v>0</v>
      </c>
      <c r="G23" s="37">
        <v>0</v>
      </c>
      <c r="H23" s="37">
        <v>0</v>
      </c>
      <c r="I23" s="37">
        <v>0</v>
      </c>
      <c r="J23" s="37">
        <v>0</v>
      </c>
      <c r="K23" s="37">
        <v>0</v>
      </c>
      <c r="L23" s="37">
        <v>0</v>
      </c>
      <c r="M23" s="37">
        <v>0</v>
      </c>
      <c r="N23" s="37">
        <v>0</v>
      </c>
      <c r="O23" s="37">
        <v>0</v>
      </c>
      <c r="P23" s="37">
        <v>0</v>
      </c>
      <c r="Q23" s="37">
        <v>0</v>
      </c>
      <c r="R23" s="37">
        <v>0</v>
      </c>
      <c r="S23" s="37">
        <v>0</v>
      </c>
      <c r="T23" s="37">
        <v>0</v>
      </c>
      <c r="U23" s="37">
        <v>0</v>
      </c>
      <c r="V23" s="37">
        <v>0</v>
      </c>
      <c r="W23" s="37">
        <v>0</v>
      </c>
      <c r="X23" s="37">
        <v>0</v>
      </c>
      <c r="Y23" s="37">
        <v>0</v>
      </c>
      <c r="Z23" s="37">
        <v>0</v>
      </c>
      <c r="AA23" s="37">
        <v>0</v>
      </c>
      <c r="AB23" s="37">
        <v>0</v>
      </c>
      <c r="AC23" s="37">
        <v>0</v>
      </c>
      <c r="AD23" s="37">
        <v>0</v>
      </c>
      <c r="AE23" s="37">
        <v>0</v>
      </c>
      <c r="AF23" s="37">
        <v>0</v>
      </c>
      <c r="AG23" s="37">
        <v>0</v>
      </c>
      <c r="AH23" s="37">
        <v>0</v>
      </c>
      <c r="AI23" s="37">
        <v>0</v>
      </c>
      <c r="AJ23" s="37">
        <v>0</v>
      </c>
      <c r="AK23" s="37">
        <v>0</v>
      </c>
      <c r="AL23" s="37">
        <v>0</v>
      </c>
      <c r="AM23" s="34">
        <f t="shared" si="0"/>
        <v>0</v>
      </c>
      <c r="AN23" s="34">
        <f t="shared" si="1"/>
        <v>0</v>
      </c>
    </row>
    <row r="24" spans="1:40" ht="15" x14ac:dyDescent="0.2">
      <c r="A24" s="13"/>
      <c r="B24" s="6" t="s">
        <v>22</v>
      </c>
      <c r="C24" s="39">
        <f t="shared" ref="C24:AL24" si="2">SUM(C7:C23)</f>
        <v>90000</v>
      </c>
      <c r="D24" s="39">
        <f t="shared" si="2"/>
        <v>90000</v>
      </c>
      <c r="E24" s="39">
        <f t="shared" si="2"/>
        <v>0</v>
      </c>
      <c r="F24" s="39">
        <f t="shared" si="2"/>
        <v>0</v>
      </c>
      <c r="G24" s="39">
        <f t="shared" si="2"/>
        <v>0</v>
      </c>
      <c r="H24" s="39">
        <f t="shared" si="2"/>
        <v>0</v>
      </c>
      <c r="I24" s="39">
        <f t="shared" si="2"/>
        <v>1274206.2999999998</v>
      </c>
      <c r="J24" s="39">
        <f t="shared" si="2"/>
        <v>244532.24250196014</v>
      </c>
      <c r="K24" s="39">
        <f t="shared" si="2"/>
        <v>12602.46</v>
      </c>
      <c r="L24" s="39">
        <f t="shared" si="2"/>
        <v>12602.46</v>
      </c>
      <c r="M24" s="39">
        <f t="shared" si="2"/>
        <v>88486.644852941186</v>
      </c>
      <c r="N24" s="39">
        <f t="shared" si="2"/>
        <v>88486.644852941186</v>
      </c>
      <c r="O24" s="39">
        <f t="shared" si="2"/>
        <v>0</v>
      </c>
      <c r="P24" s="39">
        <f t="shared" si="2"/>
        <v>0</v>
      </c>
      <c r="Q24" s="39">
        <f t="shared" si="2"/>
        <v>0</v>
      </c>
      <c r="R24" s="39">
        <f t="shared" si="2"/>
        <v>0</v>
      </c>
      <c r="S24" s="39">
        <f t="shared" si="2"/>
        <v>0</v>
      </c>
      <c r="T24" s="39">
        <f t="shared" si="2"/>
        <v>0</v>
      </c>
      <c r="U24" s="39">
        <f t="shared" si="2"/>
        <v>0</v>
      </c>
      <c r="V24" s="39">
        <f t="shared" si="2"/>
        <v>0</v>
      </c>
      <c r="W24" s="39">
        <f t="shared" si="2"/>
        <v>0</v>
      </c>
      <c r="X24" s="39">
        <f t="shared" si="2"/>
        <v>0</v>
      </c>
      <c r="Y24" s="39">
        <f t="shared" si="2"/>
        <v>0</v>
      </c>
      <c r="Z24" s="39">
        <f t="shared" si="2"/>
        <v>0</v>
      </c>
      <c r="AA24" s="39">
        <f t="shared" si="2"/>
        <v>0</v>
      </c>
      <c r="AB24" s="39">
        <f t="shared" si="2"/>
        <v>0</v>
      </c>
      <c r="AC24" s="39">
        <f t="shared" si="2"/>
        <v>0</v>
      </c>
      <c r="AD24" s="39">
        <f t="shared" si="2"/>
        <v>0</v>
      </c>
      <c r="AE24" s="39">
        <f t="shared" si="2"/>
        <v>0</v>
      </c>
      <c r="AF24" s="39">
        <f t="shared" si="2"/>
        <v>0</v>
      </c>
      <c r="AG24" s="39">
        <f t="shared" si="2"/>
        <v>0</v>
      </c>
      <c r="AH24" s="39">
        <f t="shared" si="2"/>
        <v>0</v>
      </c>
      <c r="AI24" s="39">
        <f t="shared" si="2"/>
        <v>0</v>
      </c>
      <c r="AJ24" s="39">
        <f t="shared" si="2"/>
        <v>0</v>
      </c>
      <c r="AK24" s="39">
        <f t="shared" si="2"/>
        <v>0</v>
      </c>
      <c r="AL24" s="39">
        <f t="shared" si="2"/>
        <v>0</v>
      </c>
      <c r="AM24" s="35">
        <f t="shared" ref="AM24" si="3">C24+E24+G24+I24+K24+M24+O24+Q24+S24+U24+W24+Y24+AA24+AC24+AE24+AG24+AI24+AK24</f>
        <v>1465295.4048529409</v>
      </c>
      <c r="AN24" s="35">
        <f t="shared" ref="AN24" si="4">D24+F24+H24+J24+L24+N24+P24+R24+T24+V24+X24+Z24+AB24+AD24+AF24+AH24+AJ24+AL24</f>
        <v>435621.34735490137</v>
      </c>
    </row>
    <row r="25" spans="1:40" ht="15" x14ac:dyDescent="0.2">
      <c r="A25" s="45"/>
      <c r="B25" s="46"/>
      <c r="C25" s="49"/>
      <c r="D25" s="49"/>
      <c r="E25" s="49"/>
      <c r="F25" s="49"/>
      <c r="G25" s="49"/>
      <c r="H25" s="49"/>
      <c r="I25" s="49"/>
      <c r="J25" s="49"/>
      <c r="K25" s="49"/>
      <c r="L25" s="49"/>
      <c r="M25" s="49"/>
      <c r="N25" s="49"/>
      <c r="O25" s="49"/>
      <c r="P25" s="49"/>
      <c r="Q25" s="49"/>
      <c r="R25" s="49"/>
      <c r="S25" s="49"/>
      <c r="T25" s="49"/>
      <c r="U25" s="49"/>
      <c r="V25" s="49"/>
      <c r="W25" s="49"/>
      <c r="X25" s="49"/>
      <c r="Y25" s="49"/>
      <c r="Z25" s="49"/>
      <c r="AA25" s="49"/>
      <c r="AB25" s="49"/>
      <c r="AC25" s="49"/>
      <c r="AD25" s="49"/>
      <c r="AE25" s="49"/>
      <c r="AF25" s="49"/>
      <c r="AG25" s="49"/>
      <c r="AH25" s="49"/>
      <c r="AI25" s="49"/>
      <c r="AJ25" s="49"/>
      <c r="AK25" s="49"/>
      <c r="AL25" s="49"/>
      <c r="AM25" s="49"/>
      <c r="AN25" s="49"/>
    </row>
    <row r="27" spans="1:40" s="73" customFormat="1" ht="15" x14ac:dyDescent="0.2">
      <c r="B27" s="73" t="s">
        <v>50</v>
      </c>
    </row>
    <row r="28" spans="1:40" s="73" customFormat="1" ht="15" x14ac:dyDescent="0.2">
      <c r="B28" s="73" t="s">
        <v>84</v>
      </c>
    </row>
    <row r="29" spans="1:40" s="73" customFormat="1" ht="15" x14ac:dyDescent="0.2"/>
    <row r="30" spans="1:40" s="73" customFormat="1" ht="15" x14ac:dyDescent="0.2">
      <c r="B30" s="73" t="s">
        <v>85</v>
      </c>
    </row>
    <row r="31" spans="1:40" s="73" customFormat="1" ht="15" x14ac:dyDescent="0.2">
      <c r="B31" s="73" t="s">
        <v>86</v>
      </c>
    </row>
  </sheetData>
  <sortState ref="B7:AN23">
    <sortCondition descending="1" ref="AM7:AM23"/>
  </sortState>
  <mergeCells count="21">
    <mergeCell ref="K5:L5"/>
    <mergeCell ref="M5:N5"/>
    <mergeCell ref="A5:A6"/>
    <mergeCell ref="B5:B6"/>
    <mergeCell ref="C5:D5"/>
    <mergeCell ref="E5:F5"/>
    <mergeCell ref="G5:H5"/>
    <mergeCell ref="I5:J5"/>
    <mergeCell ref="O5:P5"/>
    <mergeCell ref="Q5:R5"/>
    <mergeCell ref="S5:T5"/>
    <mergeCell ref="U5:V5"/>
    <mergeCell ref="W5:X5"/>
    <mergeCell ref="Y5:Z5"/>
    <mergeCell ref="AM5:AN5"/>
    <mergeCell ref="AA5:AB5"/>
    <mergeCell ref="AC5:AD5"/>
    <mergeCell ref="AE5:AF5"/>
    <mergeCell ref="AG5:AH5"/>
    <mergeCell ref="AI5:AJ5"/>
    <mergeCell ref="AK5:AL5"/>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N32"/>
  <sheetViews>
    <sheetView zoomScale="90" zoomScaleNormal="90" workbookViewId="0">
      <pane xSplit="2" ySplit="6" topLeftCell="C7" activePane="bottomRight" state="frozen"/>
      <selection pane="topRight" activeCell="C1" sqref="C1"/>
      <selection pane="bottomLeft" activeCell="A7" sqref="A7"/>
      <selection pane="bottomRight" activeCell="B5" sqref="B5:B6"/>
    </sheetView>
  </sheetViews>
  <sheetFormatPr defaultRowHeight="13.5" x14ac:dyDescent="0.2"/>
  <cols>
    <col min="1" max="1" width="3.7109375" style="9" customWidth="1"/>
    <col min="2" max="2" width="50.85546875" style="9" customWidth="1"/>
    <col min="3" max="3" width="20.28515625" style="9" customWidth="1"/>
    <col min="4" max="4" width="18.42578125" style="9" customWidth="1"/>
    <col min="5" max="40" width="15.85546875" style="9" customWidth="1"/>
    <col min="41" max="16384" width="9.140625" style="9"/>
  </cols>
  <sheetData>
    <row r="1" spans="1:40" s="73" customFormat="1" ht="15" x14ac:dyDescent="0.2">
      <c r="A1" s="113" t="s">
        <v>87</v>
      </c>
      <c r="B1" s="113"/>
      <c r="C1" s="113"/>
      <c r="D1" s="113"/>
      <c r="E1" s="113"/>
      <c r="F1" s="113"/>
      <c r="G1" s="113"/>
      <c r="H1" s="113"/>
      <c r="I1" s="113"/>
      <c r="J1" s="113"/>
      <c r="K1" s="113"/>
      <c r="L1" s="113"/>
      <c r="M1" s="74"/>
      <c r="N1" s="74"/>
      <c r="O1" s="74"/>
      <c r="P1" s="74"/>
      <c r="Q1" s="74"/>
      <c r="R1" s="74"/>
      <c r="S1" s="74"/>
    </row>
    <row r="2" spans="1:40" s="73" customFormat="1" ht="15" x14ac:dyDescent="0.2">
      <c r="A2" s="88"/>
      <c r="B2" s="88"/>
      <c r="C2" s="88"/>
      <c r="D2" s="88"/>
      <c r="E2" s="88"/>
      <c r="F2" s="88"/>
      <c r="G2" s="88"/>
      <c r="H2" s="88"/>
      <c r="I2" s="88"/>
      <c r="J2" s="88"/>
      <c r="K2" s="88"/>
      <c r="L2" s="88"/>
      <c r="M2" s="74"/>
      <c r="N2" s="74"/>
      <c r="O2" s="74"/>
      <c r="P2" s="74"/>
      <c r="Q2" s="74"/>
      <c r="R2" s="74"/>
      <c r="S2" s="74"/>
    </row>
    <row r="3" spans="1:40" s="73" customFormat="1" ht="15" x14ac:dyDescent="0.2">
      <c r="A3" s="88" t="str">
        <f>'Accept. Re. Earned Premiums'!A2</f>
        <v>Reporting period: 1 January 2019 - 30 September 2019</v>
      </c>
      <c r="B3" s="81"/>
      <c r="C3" s="81"/>
      <c r="D3" s="81"/>
      <c r="E3" s="81"/>
      <c r="F3" s="81"/>
      <c r="G3" s="81"/>
      <c r="H3" s="81"/>
      <c r="I3" s="81"/>
      <c r="J3" s="81"/>
      <c r="K3" s="81"/>
      <c r="L3" s="81"/>
    </row>
    <row r="4" spans="1:40" s="73" customFormat="1" ht="15" customHeight="1" x14ac:dyDescent="0.2">
      <c r="A4" s="61" t="s">
        <v>74</v>
      </c>
      <c r="B4" s="77"/>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7"/>
      <c r="AN4" s="77"/>
    </row>
    <row r="5" spans="1:40" s="73" customFormat="1" ht="90" customHeight="1" x14ac:dyDescent="0.2">
      <c r="A5" s="100" t="s">
        <v>0</v>
      </c>
      <c r="B5" s="100" t="s">
        <v>3</v>
      </c>
      <c r="C5" s="114" t="s">
        <v>4</v>
      </c>
      <c r="D5" s="114"/>
      <c r="E5" s="110" t="s">
        <v>5</v>
      </c>
      <c r="F5" s="111"/>
      <c r="G5" s="110" t="s">
        <v>6</v>
      </c>
      <c r="H5" s="111"/>
      <c r="I5" s="110" t="s">
        <v>7</v>
      </c>
      <c r="J5" s="111"/>
      <c r="K5" s="110" t="s">
        <v>8</v>
      </c>
      <c r="L5" s="111"/>
      <c r="M5" s="110" t="s">
        <v>9</v>
      </c>
      <c r="N5" s="111"/>
      <c r="O5" s="110" t="s">
        <v>10</v>
      </c>
      <c r="P5" s="111"/>
      <c r="Q5" s="110" t="s">
        <v>11</v>
      </c>
      <c r="R5" s="111"/>
      <c r="S5" s="110" t="s">
        <v>12</v>
      </c>
      <c r="T5" s="111"/>
      <c r="U5" s="110" t="s">
        <v>13</v>
      </c>
      <c r="V5" s="111"/>
      <c r="W5" s="110" t="s">
        <v>14</v>
      </c>
      <c r="X5" s="111"/>
      <c r="Y5" s="110" t="s">
        <v>15</v>
      </c>
      <c r="Z5" s="111"/>
      <c r="AA5" s="110" t="s">
        <v>16</v>
      </c>
      <c r="AB5" s="111"/>
      <c r="AC5" s="110" t="s">
        <v>17</v>
      </c>
      <c r="AD5" s="111"/>
      <c r="AE5" s="103" t="s">
        <v>18</v>
      </c>
      <c r="AF5" s="105"/>
      <c r="AG5" s="103" t="s">
        <v>19</v>
      </c>
      <c r="AH5" s="105"/>
      <c r="AI5" s="115" t="s">
        <v>20</v>
      </c>
      <c r="AJ5" s="116"/>
      <c r="AK5" s="115" t="s">
        <v>21</v>
      </c>
      <c r="AL5" s="116"/>
      <c r="AM5" s="115" t="s">
        <v>22</v>
      </c>
      <c r="AN5" s="116"/>
    </row>
    <row r="6" spans="1:40" s="73" customFormat="1" ht="93" customHeight="1" x14ac:dyDescent="0.2">
      <c r="A6" s="102"/>
      <c r="B6" s="102"/>
      <c r="C6" s="72" t="s">
        <v>66</v>
      </c>
      <c r="D6" s="72" t="s">
        <v>67</v>
      </c>
      <c r="E6" s="72" t="s">
        <v>66</v>
      </c>
      <c r="F6" s="72" t="s">
        <v>67</v>
      </c>
      <c r="G6" s="72" t="s">
        <v>66</v>
      </c>
      <c r="H6" s="72" t="s">
        <v>67</v>
      </c>
      <c r="I6" s="72" t="s">
        <v>66</v>
      </c>
      <c r="J6" s="72" t="s">
        <v>67</v>
      </c>
      <c r="K6" s="72" t="s">
        <v>66</v>
      </c>
      <c r="L6" s="72" t="s">
        <v>67</v>
      </c>
      <c r="M6" s="72" t="s">
        <v>66</v>
      </c>
      <c r="N6" s="72" t="s">
        <v>67</v>
      </c>
      <c r="O6" s="72" t="s">
        <v>66</v>
      </c>
      <c r="P6" s="72" t="s">
        <v>67</v>
      </c>
      <c r="Q6" s="72" t="s">
        <v>66</v>
      </c>
      <c r="R6" s="72" t="s">
        <v>67</v>
      </c>
      <c r="S6" s="72" t="s">
        <v>66</v>
      </c>
      <c r="T6" s="72" t="s">
        <v>67</v>
      </c>
      <c r="U6" s="72" t="s">
        <v>66</v>
      </c>
      <c r="V6" s="72" t="s">
        <v>67</v>
      </c>
      <c r="W6" s="72" t="s">
        <v>66</v>
      </c>
      <c r="X6" s="72" t="s">
        <v>67</v>
      </c>
      <c r="Y6" s="72" t="s">
        <v>66</v>
      </c>
      <c r="Z6" s="72" t="s">
        <v>67</v>
      </c>
      <c r="AA6" s="72" t="s">
        <v>66</v>
      </c>
      <c r="AB6" s="72" t="s">
        <v>67</v>
      </c>
      <c r="AC6" s="72" t="s">
        <v>66</v>
      </c>
      <c r="AD6" s="72" t="s">
        <v>67</v>
      </c>
      <c r="AE6" s="72" t="s">
        <v>66</v>
      </c>
      <c r="AF6" s="72" t="s">
        <v>67</v>
      </c>
      <c r="AG6" s="72" t="s">
        <v>66</v>
      </c>
      <c r="AH6" s="72" t="s">
        <v>67</v>
      </c>
      <c r="AI6" s="72" t="s">
        <v>66</v>
      </c>
      <c r="AJ6" s="72" t="s">
        <v>67</v>
      </c>
      <c r="AK6" s="72" t="s">
        <v>66</v>
      </c>
      <c r="AL6" s="72" t="s">
        <v>67</v>
      </c>
      <c r="AM6" s="72" t="s">
        <v>66</v>
      </c>
      <c r="AN6" s="72" t="s">
        <v>67</v>
      </c>
    </row>
    <row r="7" spans="1:40" ht="24.95" customHeight="1" x14ac:dyDescent="0.2">
      <c r="A7" s="20">
        <v>1</v>
      </c>
      <c r="B7" s="31" t="s">
        <v>95</v>
      </c>
      <c r="C7" s="32">
        <v>99000</v>
      </c>
      <c r="D7" s="32">
        <v>99000</v>
      </c>
      <c r="E7" s="32">
        <v>0</v>
      </c>
      <c r="F7" s="32">
        <v>0</v>
      </c>
      <c r="G7" s="32">
        <v>0</v>
      </c>
      <c r="H7" s="32">
        <v>0</v>
      </c>
      <c r="I7" s="32">
        <v>629826.48500000034</v>
      </c>
      <c r="J7" s="32">
        <v>118860.57500000019</v>
      </c>
      <c r="K7" s="32">
        <v>0</v>
      </c>
      <c r="L7" s="32">
        <v>0</v>
      </c>
      <c r="M7" s="32">
        <v>0</v>
      </c>
      <c r="N7" s="32">
        <v>0</v>
      </c>
      <c r="O7" s="32">
        <v>0</v>
      </c>
      <c r="P7" s="32">
        <v>0</v>
      </c>
      <c r="Q7" s="32">
        <v>0</v>
      </c>
      <c r="R7" s="32">
        <v>0</v>
      </c>
      <c r="S7" s="32">
        <v>0</v>
      </c>
      <c r="T7" s="32">
        <v>0</v>
      </c>
      <c r="U7" s="32">
        <v>0</v>
      </c>
      <c r="V7" s="32">
        <v>0</v>
      </c>
      <c r="W7" s="32">
        <v>0</v>
      </c>
      <c r="X7" s="32">
        <v>0</v>
      </c>
      <c r="Y7" s="32">
        <v>0</v>
      </c>
      <c r="Z7" s="32">
        <v>0</v>
      </c>
      <c r="AA7" s="32">
        <v>0</v>
      </c>
      <c r="AB7" s="32">
        <v>0</v>
      </c>
      <c r="AC7" s="32">
        <v>0</v>
      </c>
      <c r="AD7" s="32">
        <v>0</v>
      </c>
      <c r="AE7" s="32">
        <v>0</v>
      </c>
      <c r="AF7" s="32">
        <v>0</v>
      </c>
      <c r="AG7" s="32">
        <v>0</v>
      </c>
      <c r="AH7" s="32">
        <v>0</v>
      </c>
      <c r="AI7" s="32">
        <v>0</v>
      </c>
      <c r="AJ7" s="32">
        <v>0</v>
      </c>
      <c r="AK7" s="32">
        <v>0</v>
      </c>
      <c r="AL7" s="32">
        <v>0</v>
      </c>
      <c r="AM7" s="34">
        <f t="shared" ref="AM7:AM23" si="0">C7+E7+G7+I7+K7+M7+O7+Q7+S7+U7+W7+Y7+AA7+AC7+AE7+AG7+AI7+AK7</f>
        <v>728826.48500000034</v>
      </c>
      <c r="AN7" s="34">
        <f t="shared" ref="AN7:AN23" si="1">D7+F7+H7+J7+L7+N7+P7+R7+T7+V7+X7+Z7+AB7+AD7+AF7+AH7+AJ7+AL7</f>
        <v>217860.57500000019</v>
      </c>
    </row>
    <row r="8" spans="1:40" ht="24.95" customHeight="1" x14ac:dyDescent="0.2">
      <c r="A8" s="20">
        <v>2</v>
      </c>
      <c r="B8" s="31" t="s">
        <v>29</v>
      </c>
      <c r="C8" s="32">
        <v>0</v>
      </c>
      <c r="D8" s="32">
        <v>0</v>
      </c>
      <c r="E8" s="32">
        <v>0</v>
      </c>
      <c r="F8" s="32">
        <v>0</v>
      </c>
      <c r="G8" s="32">
        <v>0</v>
      </c>
      <c r="H8" s="32">
        <v>0</v>
      </c>
      <c r="I8" s="32">
        <v>0</v>
      </c>
      <c r="J8" s="32">
        <v>0</v>
      </c>
      <c r="K8" s="32">
        <v>0</v>
      </c>
      <c r="L8" s="32">
        <v>0</v>
      </c>
      <c r="M8" s="32">
        <v>103432.56764705882</v>
      </c>
      <c r="N8" s="32">
        <v>103432.56764705882</v>
      </c>
      <c r="O8" s="32">
        <v>0</v>
      </c>
      <c r="P8" s="32">
        <v>0</v>
      </c>
      <c r="Q8" s="32">
        <v>0</v>
      </c>
      <c r="R8" s="32">
        <v>0</v>
      </c>
      <c r="S8" s="32">
        <v>0</v>
      </c>
      <c r="T8" s="32">
        <v>0</v>
      </c>
      <c r="U8" s="32">
        <v>0</v>
      </c>
      <c r="V8" s="32">
        <v>0</v>
      </c>
      <c r="W8" s="32">
        <v>0</v>
      </c>
      <c r="X8" s="32">
        <v>0</v>
      </c>
      <c r="Y8" s="32">
        <v>0</v>
      </c>
      <c r="Z8" s="32">
        <v>0</v>
      </c>
      <c r="AA8" s="32">
        <v>0</v>
      </c>
      <c r="AB8" s="32">
        <v>0</v>
      </c>
      <c r="AC8" s="32">
        <v>0</v>
      </c>
      <c r="AD8" s="32">
        <v>0</v>
      </c>
      <c r="AE8" s="32">
        <v>0</v>
      </c>
      <c r="AF8" s="32">
        <v>0</v>
      </c>
      <c r="AG8" s="32">
        <v>0</v>
      </c>
      <c r="AH8" s="32">
        <v>0</v>
      </c>
      <c r="AI8" s="32">
        <v>0</v>
      </c>
      <c r="AJ8" s="32">
        <v>0</v>
      </c>
      <c r="AK8" s="32">
        <v>0</v>
      </c>
      <c r="AL8" s="32">
        <v>0</v>
      </c>
      <c r="AM8" s="34">
        <f t="shared" si="0"/>
        <v>103432.56764705882</v>
      </c>
      <c r="AN8" s="34">
        <f t="shared" si="1"/>
        <v>103432.56764705882</v>
      </c>
    </row>
    <row r="9" spans="1:40" ht="24.95" customHeight="1" x14ac:dyDescent="0.2">
      <c r="A9" s="20">
        <v>3</v>
      </c>
      <c r="B9" s="31" t="s">
        <v>30</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0</v>
      </c>
      <c r="AD9" s="32">
        <v>0</v>
      </c>
      <c r="AE9" s="32">
        <v>0</v>
      </c>
      <c r="AF9" s="32">
        <v>0</v>
      </c>
      <c r="AG9" s="32">
        <v>0</v>
      </c>
      <c r="AH9" s="32">
        <v>0</v>
      </c>
      <c r="AI9" s="32">
        <v>0</v>
      </c>
      <c r="AJ9" s="32">
        <v>0</v>
      </c>
      <c r="AK9" s="32">
        <v>0</v>
      </c>
      <c r="AL9" s="32">
        <v>0</v>
      </c>
      <c r="AM9" s="34">
        <f t="shared" si="0"/>
        <v>0</v>
      </c>
      <c r="AN9" s="34">
        <f t="shared" si="1"/>
        <v>0</v>
      </c>
    </row>
    <row r="10" spans="1:40" ht="24.95" customHeight="1" x14ac:dyDescent="0.2">
      <c r="A10" s="20">
        <v>4</v>
      </c>
      <c r="B10" s="31" t="s">
        <v>34</v>
      </c>
      <c r="C10" s="32">
        <v>0</v>
      </c>
      <c r="D10" s="32">
        <v>0</v>
      </c>
      <c r="E10" s="32">
        <v>0</v>
      </c>
      <c r="F10" s="32">
        <v>0</v>
      </c>
      <c r="G10" s="32">
        <v>0</v>
      </c>
      <c r="H10" s="32">
        <v>0</v>
      </c>
      <c r="I10" s="32">
        <v>0</v>
      </c>
      <c r="J10" s="32">
        <v>0</v>
      </c>
      <c r="K10" s="32">
        <v>0</v>
      </c>
      <c r="L10" s="32">
        <v>0</v>
      </c>
      <c r="M10" s="32">
        <v>0</v>
      </c>
      <c r="N10" s="32">
        <v>0</v>
      </c>
      <c r="O10" s="32">
        <v>0</v>
      </c>
      <c r="P10" s="32">
        <v>0</v>
      </c>
      <c r="Q10" s="32">
        <v>0</v>
      </c>
      <c r="R10" s="32">
        <v>0</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c r="AJ10" s="32">
        <v>0</v>
      </c>
      <c r="AK10" s="32">
        <v>0</v>
      </c>
      <c r="AL10" s="32">
        <v>0</v>
      </c>
      <c r="AM10" s="34">
        <f t="shared" si="0"/>
        <v>0</v>
      </c>
      <c r="AN10" s="34">
        <f t="shared" si="1"/>
        <v>0</v>
      </c>
    </row>
    <row r="11" spans="1:40" ht="24.95" customHeight="1" x14ac:dyDescent="0.2">
      <c r="A11" s="20">
        <v>5</v>
      </c>
      <c r="B11" s="31" t="s">
        <v>89</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0</v>
      </c>
      <c r="AM11" s="34">
        <f t="shared" si="0"/>
        <v>0</v>
      </c>
      <c r="AN11" s="34">
        <f t="shared" si="1"/>
        <v>0</v>
      </c>
    </row>
    <row r="12" spans="1:40" ht="24.95" customHeight="1" x14ac:dyDescent="0.2">
      <c r="A12" s="20">
        <v>6</v>
      </c>
      <c r="B12" s="31" t="s">
        <v>31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4">
        <f t="shared" si="0"/>
        <v>0</v>
      </c>
      <c r="AN12" s="34">
        <f t="shared" si="1"/>
        <v>0</v>
      </c>
    </row>
    <row r="13" spans="1:40" ht="24.95" customHeight="1" x14ac:dyDescent="0.2">
      <c r="A13" s="20">
        <v>7</v>
      </c>
      <c r="B13" s="31" t="s">
        <v>36</v>
      </c>
      <c r="C13" s="32">
        <v>0</v>
      </c>
      <c r="D13" s="32">
        <v>0</v>
      </c>
      <c r="E13" s="32">
        <v>0</v>
      </c>
      <c r="F13" s="32">
        <v>0</v>
      </c>
      <c r="G13" s="32">
        <v>0</v>
      </c>
      <c r="H13" s="32">
        <v>0</v>
      </c>
      <c r="I13" s="32">
        <v>0</v>
      </c>
      <c r="J13" s="32">
        <v>0</v>
      </c>
      <c r="K13" s="32">
        <v>0</v>
      </c>
      <c r="L13" s="32">
        <v>0</v>
      </c>
      <c r="M13" s="32">
        <v>0</v>
      </c>
      <c r="N13" s="32">
        <v>0</v>
      </c>
      <c r="O13" s="32">
        <v>0</v>
      </c>
      <c r="P13" s="32">
        <v>0</v>
      </c>
      <c r="Q13" s="32">
        <v>0</v>
      </c>
      <c r="R13" s="32">
        <v>0</v>
      </c>
      <c r="S13" s="32">
        <v>0</v>
      </c>
      <c r="T13" s="32">
        <v>0</v>
      </c>
      <c r="U13" s="32">
        <v>0</v>
      </c>
      <c r="V13" s="32">
        <v>0</v>
      </c>
      <c r="W13" s="32">
        <v>0</v>
      </c>
      <c r="X13" s="32">
        <v>0</v>
      </c>
      <c r="Y13" s="32">
        <v>0</v>
      </c>
      <c r="Z13" s="32">
        <v>0</v>
      </c>
      <c r="AA13" s="32">
        <v>0</v>
      </c>
      <c r="AB13" s="32">
        <v>0</v>
      </c>
      <c r="AC13" s="32">
        <v>0</v>
      </c>
      <c r="AD13" s="32">
        <v>0</v>
      </c>
      <c r="AE13" s="32">
        <v>0</v>
      </c>
      <c r="AF13" s="32">
        <v>0</v>
      </c>
      <c r="AG13" s="32">
        <v>0</v>
      </c>
      <c r="AH13" s="32">
        <v>0</v>
      </c>
      <c r="AI13" s="32">
        <v>0</v>
      </c>
      <c r="AJ13" s="32">
        <v>0</v>
      </c>
      <c r="AK13" s="32">
        <v>0</v>
      </c>
      <c r="AL13" s="32">
        <v>0</v>
      </c>
      <c r="AM13" s="34">
        <f t="shared" si="0"/>
        <v>0</v>
      </c>
      <c r="AN13" s="34">
        <f t="shared" si="1"/>
        <v>0</v>
      </c>
    </row>
    <row r="14" spans="1:40" ht="24.95" customHeight="1" x14ac:dyDescent="0.2">
      <c r="A14" s="20">
        <v>8</v>
      </c>
      <c r="B14" s="31" t="s">
        <v>32</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4">
        <f t="shared" si="0"/>
        <v>0</v>
      </c>
      <c r="AN14" s="34">
        <f t="shared" si="1"/>
        <v>0</v>
      </c>
    </row>
    <row r="15" spans="1:40" ht="24.95" customHeight="1" x14ac:dyDescent="0.2">
      <c r="A15" s="20">
        <v>9</v>
      </c>
      <c r="B15" s="31" t="s">
        <v>42</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4">
        <f t="shared" si="0"/>
        <v>0</v>
      </c>
      <c r="AN15" s="34">
        <f t="shared" si="1"/>
        <v>0</v>
      </c>
    </row>
    <row r="16" spans="1:40" ht="24.95" customHeight="1" x14ac:dyDescent="0.2">
      <c r="A16" s="20">
        <v>10</v>
      </c>
      <c r="B16" s="31" t="s">
        <v>39</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4">
        <f t="shared" si="0"/>
        <v>0</v>
      </c>
      <c r="AN16" s="34">
        <f t="shared" si="1"/>
        <v>0</v>
      </c>
    </row>
    <row r="17" spans="1:40" ht="24.95" customHeight="1" x14ac:dyDescent="0.2">
      <c r="A17" s="20">
        <v>11</v>
      </c>
      <c r="B17" s="31" t="s">
        <v>37</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4">
        <f t="shared" si="0"/>
        <v>0</v>
      </c>
      <c r="AN17" s="34">
        <f t="shared" si="1"/>
        <v>0</v>
      </c>
    </row>
    <row r="18" spans="1:40" ht="24.95" customHeight="1" x14ac:dyDescent="0.2">
      <c r="A18" s="20">
        <v>12</v>
      </c>
      <c r="B18" s="31" t="s">
        <v>41</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4">
        <f t="shared" si="0"/>
        <v>0</v>
      </c>
      <c r="AN18" s="34">
        <f t="shared" si="1"/>
        <v>0</v>
      </c>
    </row>
    <row r="19" spans="1:40" ht="24.95" customHeight="1" x14ac:dyDescent="0.2">
      <c r="A19" s="20">
        <v>13</v>
      </c>
      <c r="B19" s="31" t="s">
        <v>28</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4">
        <f t="shared" si="0"/>
        <v>0</v>
      </c>
      <c r="AN19" s="34">
        <f t="shared" si="1"/>
        <v>0</v>
      </c>
    </row>
    <row r="20" spans="1:40" ht="24.95" customHeight="1" x14ac:dyDescent="0.2">
      <c r="A20" s="20">
        <v>14</v>
      </c>
      <c r="B20" s="31" t="s">
        <v>33</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4">
        <f t="shared" si="0"/>
        <v>0</v>
      </c>
      <c r="AN20" s="34">
        <f t="shared" si="1"/>
        <v>0</v>
      </c>
    </row>
    <row r="21" spans="1:40" ht="24.95" customHeight="1" x14ac:dyDescent="0.2">
      <c r="A21" s="20">
        <v>15</v>
      </c>
      <c r="B21" s="33" t="s">
        <v>40</v>
      </c>
      <c r="C21" s="32"/>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c r="AK21" s="32"/>
      <c r="AL21" s="32"/>
      <c r="AM21" s="34">
        <f t="shared" si="0"/>
        <v>0</v>
      </c>
      <c r="AN21" s="34">
        <f t="shared" si="1"/>
        <v>0</v>
      </c>
    </row>
    <row r="22" spans="1:40" ht="24.95" customHeight="1" x14ac:dyDescent="0.2">
      <c r="A22" s="20">
        <v>16</v>
      </c>
      <c r="B22" s="33" t="s">
        <v>38</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0</v>
      </c>
      <c r="AB22" s="32">
        <v>0</v>
      </c>
      <c r="AC22" s="32">
        <v>0</v>
      </c>
      <c r="AD22" s="32">
        <v>0</v>
      </c>
      <c r="AE22" s="32">
        <v>0</v>
      </c>
      <c r="AF22" s="32">
        <v>0</v>
      </c>
      <c r="AG22" s="32">
        <v>0</v>
      </c>
      <c r="AH22" s="32">
        <v>0</v>
      </c>
      <c r="AI22" s="32">
        <v>0</v>
      </c>
      <c r="AJ22" s="32">
        <v>0</v>
      </c>
      <c r="AK22" s="32">
        <v>0</v>
      </c>
      <c r="AL22" s="32">
        <v>0</v>
      </c>
      <c r="AM22" s="34">
        <f t="shared" si="0"/>
        <v>0</v>
      </c>
      <c r="AN22" s="34">
        <f t="shared" si="1"/>
        <v>0</v>
      </c>
    </row>
    <row r="23" spans="1:40" ht="24.95" customHeight="1" x14ac:dyDescent="0.2">
      <c r="A23" s="20">
        <v>17</v>
      </c>
      <c r="B23" s="33" t="s">
        <v>35</v>
      </c>
      <c r="C23" s="32">
        <v>0</v>
      </c>
      <c r="D23" s="32">
        <v>0</v>
      </c>
      <c r="E23" s="32">
        <v>0</v>
      </c>
      <c r="F23" s="32">
        <v>0</v>
      </c>
      <c r="G23" s="32">
        <v>0</v>
      </c>
      <c r="H23" s="32">
        <v>0</v>
      </c>
      <c r="I23" s="32">
        <v>0</v>
      </c>
      <c r="J23" s="32">
        <v>0</v>
      </c>
      <c r="K23" s="32">
        <v>-7273</v>
      </c>
      <c r="L23" s="32">
        <v>-7273</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4">
        <f t="shared" si="0"/>
        <v>-7273</v>
      </c>
      <c r="AN23" s="34">
        <f t="shared" si="1"/>
        <v>-7273</v>
      </c>
    </row>
    <row r="24" spans="1:40" ht="15" x14ac:dyDescent="0.2">
      <c r="A24" s="13"/>
      <c r="B24" s="6" t="s">
        <v>22</v>
      </c>
      <c r="C24" s="35">
        <f t="shared" ref="C24:AN24" si="2">SUM(C7:C23)</f>
        <v>99000</v>
      </c>
      <c r="D24" s="35">
        <f t="shared" si="2"/>
        <v>99000</v>
      </c>
      <c r="E24" s="35">
        <f t="shared" si="2"/>
        <v>0</v>
      </c>
      <c r="F24" s="35">
        <f t="shared" si="2"/>
        <v>0</v>
      </c>
      <c r="G24" s="35">
        <f t="shared" si="2"/>
        <v>0</v>
      </c>
      <c r="H24" s="35">
        <f t="shared" si="2"/>
        <v>0</v>
      </c>
      <c r="I24" s="35">
        <f t="shared" si="2"/>
        <v>629826.48500000034</v>
      </c>
      <c r="J24" s="35">
        <f t="shared" si="2"/>
        <v>118860.57500000019</v>
      </c>
      <c r="K24" s="35">
        <f t="shared" si="2"/>
        <v>-7273</v>
      </c>
      <c r="L24" s="35">
        <f t="shared" si="2"/>
        <v>-7273</v>
      </c>
      <c r="M24" s="35">
        <f t="shared" si="2"/>
        <v>103432.56764705882</v>
      </c>
      <c r="N24" s="35">
        <f t="shared" si="2"/>
        <v>103432.56764705882</v>
      </c>
      <c r="O24" s="35">
        <f t="shared" si="2"/>
        <v>0</v>
      </c>
      <c r="P24" s="35">
        <f t="shared" si="2"/>
        <v>0</v>
      </c>
      <c r="Q24" s="35">
        <f t="shared" si="2"/>
        <v>0</v>
      </c>
      <c r="R24" s="35">
        <f t="shared" si="2"/>
        <v>0</v>
      </c>
      <c r="S24" s="35">
        <f t="shared" si="2"/>
        <v>0</v>
      </c>
      <c r="T24" s="35">
        <f t="shared" si="2"/>
        <v>0</v>
      </c>
      <c r="U24" s="35">
        <f t="shared" si="2"/>
        <v>0</v>
      </c>
      <c r="V24" s="35">
        <f t="shared" si="2"/>
        <v>0</v>
      </c>
      <c r="W24" s="35">
        <f t="shared" si="2"/>
        <v>0</v>
      </c>
      <c r="X24" s="35">
        <f t="shared" si="2"/>
        <v>0</v>
      </c>
      <c r="Y24" s="35">
        <f t="shared" si="2"/>
        <v>0</v>
      </c>
      <c r="Z24" s="35">
        <f t="shared" si="2"/>
        <v>0</v>
      </c>
      <c r="AA24" s="35">
        <f t="shared" si="2"/>
        <v>0</v>
      </c>
      <c r="AB24" s="35">
        <f t="shared" si="2"/>
        <v>0</v>
      </c>
      <c r="AC24" s="35">
        <f t="shared" si="2"/>
        <v>0</v>
      </c>
      <c r="AD24" s="35">
        <f t="shared" si="2"/>
        <v>0</v>
      </c>
      <c r="AE24" s="35">
        <f t="shared" si="2"/>
        <v>0</v>
      </c>
      <c r="AF24" s="35">
        <f t="shared" si="2"/>
        <v>0</v>
      </c>
      <c r="AG24" s="35">
        <f t="shared" si="2"/>
        <v>0</v>
      </c>
      <c r="AH24" s="35">
        <f t="shared" si="2"/>
        <v>0</v>
      </c>
      <c r="AI24" s="35">
        <f t="shared" si="2"/>
        <v>0</v>
      </c>
      <c r="AJ24" s="35">
        <f t="shared" si="2"/>
        <v>0</v>
      </c>
      <c r="AK24" s="35">
        <f t="shared" si="2"/>
        <v>0</v>
      </c>
      <c r="AL24" s="35">
        <f t="shared" si="2"/>
        <v>0</v>
      </c>
      <c r="AM24" s="35">
        <f t="shared" si="2"/>
        <v>824986.0526470592</v>
      </c>
      <c r="AN24" s="35">
        <f t="shared" si="2"/>
        <v>314020.14264705899</v>
      </c>
    </row>
    <row r="26" spans="1:40" s="73" customFormat="1" ht="15" x14ac:dyDescent="0.2">
      <c r="B26" s="74" t="s">
        <v>50</v>
      </c>
      <c r="C26" s="89"/>
      <c r="D26" s="89"/>
      <c r="E26" s="89"/>
      <c r="F26" s="89"/>
      <c r="G26" s="89"/>
      <c r="H26" s="89"/>
      <c r="I26" s="89"/>
      <c r="J26" s="89"/>
      <c r="K26" s="89"/>
      <c r="L26" s="89"/>
      <c r="M26" s="89"/>
      <c r="N26" s="89"/>
    </row>
    <row r="27" spans="1:40" s="73" customFormat="1" ht="15" x14ac:dyDescent="0.2">
      <c r="B27" s="112" t="s">
        <v>93</v>
      </c>
      <c r="C27" s="112"/>
      <c r="D27" s="112"/>
      <c r="E27" s="112"/>
      <c r="F27" s="112"/>
      <c r="G27" s="112"/>
      <c r="H27" s="112"/>
      <c r="I27" s="112"/>
      <c r="J27" s="112"/>
      <c r="K27" s="112"/>
      <c r="L27" s="112"/>
      <c r="M27" s="112"/>
      <c r="N27" s="112"/>
    </row>
    <row r="28" spans="1:40" s="73" customFormat="1" ht="15" x14ac:dyDescent="0.2">
      <c r="B28" s="112"/>
      <c r="C28" s="112"/>
      <c r="D28" s="112"/>
      <c r="E28" s="112"/>
      <c r="F28" s="112"/>
      <c r="G28" s="112"/>
      <c r="H28" s="112"/>
      <c r="I28" s="112"/>
      <c r="J28" s="112"/>
      <c r="K28" s="112"/>
      <c r="L28" s="112"/>
      <c r="M28" s="112"/>
      <c r="N28" s="112"/>
    </row>
    <row r="29" spans="1:40" s="73" customFormat="1" ht="9" customHeight="1" x14ac:dyDescent="0.2">
      <c r="B29" s="90"/>
      <c r="C29" s="90"/>
      <c r="D29" s="90"/>
      <c r="E29" s="90"/>
      <c r="F29" s="90"/>
      <c r="G29" s="90"/>
      <c r="H29" s="90"/>
      <c r="I29" s="90"/>
      <c r="J29" s="90"/>
      <c r="K29" s="90"/>
      <c r="L29" s="90"/>
      <c r="M29" s="90"/>
      <c r="N29" s="90"/>
    </row>
    <row r="30" spans="1:40" s="73" customFormat="1" ht="15" x14ac:dyDescent="0.25">
      <c r="B30" s="80" t="s">
        <v>88</v>
      </c>
    </row>
    <row r="31" spans="1:40" s="73" customFormat="1" ht="15" x14ac:dyDescent="0.25">
      <c r="B31" s="80" t="s">
        <v>69</v>
      </c>
    </row>
    <row r="32" spans="1:40" x14ac:dyDescent="0.2">
      <c r="AM32" s="17"/>
      <c r="AN32" s="17"/>
    </row>
  </sheetData>
  <sortState ref="B8:AN23">
    <sortCondition descending="1" ref="AM7:AM23"/>
  </sortState>
  <mergeCells count="23">
    <mergeCell ref="AK5:AL5"/>
    <mergeCell ref="AM5:AN5"/>
    <mergeCell ref="B27:N28"/>
    <mergeCell ref="A1:L1"/>
    <mergeCell ref="Y5:Z5"/>
    <mergeCell ref="AA5:AB5"/>
    <mergeCell ref="AC5:AD5"/>
    <mergeCell ref="AE5:AF5"/>
    <mergeCell ref="AG5:AH5"/>
    <mergeCell ref="AI5:AJ5"/>
    <mergeCell ref="M5:N5"/>
    <mergeCell ref="O5:P5"/>
    <mergeCell ref="Q5:R5"/>
    <mergeCell ref="S5:T5"/>
    <mergeCell ref="U5:V5"/>
    <mergeCell ref="W5:X5"/>
    <mergeCell ref="K5:L5"/>
    <mergeCell ref="A5:A6"/>
    <mergeCell ref="B5:B6"/>
    <mergeCell ref="C5:D5"/>
    <mergeCell ref="E5:F5"/>
    <mergeCell ref="G5:H5"/>
    <mergeCell ref="I5:J5"/>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indexed="38"/>
  </sheetPr>
  <dimension ref="A1:E28"/>
  <sheetViews>
    <sheetView zoomScale="90" zoomScaleNormal="90" workbookViewId="0">
      <pane xSplit="2" ySplit="6" topLeftCell="C7" activePane="bottomRight" state="frozen"/>
      <selection pane="topRight"/>
      <selection pane="bottomLeft"/>
      <selection pane="bottomRight" activeCell="A2" sqref="A2:D4"/>
    </sheetView>
  </sheetViews>
  <sheetFormatPr defaultRowHeight="12.75" x14ac:dyDescent="0.2"/>
  <cols>
    <col min="1" max="1" width="4.42578125" customWidth="1"/>
    <col min="2" max="2" width="56.28515625" customWidth="1"/>
    <col min="3" max="3" width="13" customWidth="1"/>
    <col min="4" max="4" width="10.7109375" customWidth="1"/>
  </cols>
  <sheetData>
    <row r="1" spans="1:5" ht="15" x14ac:dyDescent="0.25">
      <c r="A1" s="97"/>
      <c r="B1" s="97"/>
      <c r="C1" s="97"/>
      <c r="D1" s="97"/>
    </row>
    <row r="2" spans="1:5" ht="12.75" customHeight="1" x14ac:dyDescent="0.2">
      <c r="A2" s="119" t="s">
        <v>94</v>
      </c>
      <c r="B2" s="119"/>
      <c r="C2" s="119"/>
      <c r="D2" s="119"/>
    </row>
    <row r="3" spans="1:5" ht="12.75" customHeight="1" x14ac:dyDescent="0.2">
      <c r="A3" s="119"/>
      <c r="B3" s="119"/>
      <c r="C3" s="119"/>
      <c r="D3" s="119"/>
      <c r="E3" s="2"/>
    </row>
    <row r="4" spans="1:5" x14ac:dyDescent="0.2">
      <c r="A4" s="119"/>
      <c r="B4" s="119"/>
      <c r="C4" s="119"/>
      <c r="D4" s="119"/>
      <c r="E4" s="2"/>
    </row>
    <row r="5" spans="1:5" ht="15" x14ac:dyDescent="0.25">
      <c r="A5" s="97"/>
      <c r="B5" s="97"/>
      <c r="C5" s="97"/>
      <c r="D5" s="97"/>
    </row>
    <row r="6" spans="1:5" ht="43.5" customHeight="1" x14ac:dyDescent="0.2">
      <c r="A6" s="92" t="s">
        <v>0</v>
      </c>
      <c r="B6" s="92" t="s">
        <v>70</v>
      </c>
      <c r="C6" s="92" t="s">
        <v>71</v>
      </c>
      <c r="D6" s="92" t="s">
        <v>72</v>
      </c>
    </row>
    <row r="7" spans="1:5" ht="27" customHeight="1" x14ac:dyDescent="0.2">
      <c r="A7" s="7">
        <v>1</v>
      </c>
      <c r="B7" s="93" t="s">
        <v>4</v>
      </c>
      <c r="C7" s="38">
        <f>HLOOKUP(B7,'Accept. Re Prem. &amp; Retrocession'!$4:$24,20,FALSE)</f>
        <v>10516.0675725</v>
      </c>
      <c r="D7" s="28">
        <f>C7/$C$25</f>
        <v>4.7332414231490818E-3</v>
      </c>
    </row>
    <row r="8" spans="1:5" ht="27" customHeight="1" x14ac:dyDescent="0.2">
      <c r="A8" s="7">
        <v>2</v>
      </c>
      <c r="B8" s="93" t="s">
        <v>5</v>
      </c>
      <c r="C8" s="38">
        <f>HLOOKUP(B8,'Accept. Re Prem. &amp; Retrocession'!$4:$24,20,FALSE)</f>
        <v>0</v>
      </c>
      <c r="D8" s="28">
        <f t="shared" ref="D8:D21" si="0">C8/$C$25</f>
        <v>0</v>
      </c>
    </row>
    <row r="9" spans="1:5" ht="27" customHeight="1" x14ac:dyDescent="0.2">
      <c r="A9" s="7">
        <v>3</v>
      </c>
      <c r="B9" s="93" t="s">
        <v>6</v>
      </c>
      <c r="C9" s="38">
        <f>HLOOKUP(B9,'Accept. Re Prem. &amp; Retrocession'!$4:$24,20,FALSE)</f>
        <v>198795.43821699746</v>
      </c>
      <c r="D9" s="28">
        <f t="shared" si="0"/>
        <v>8.9477059405968964E-2</v>
      </c>
    </row>
    <row r="10" spans="1:5" ht="27" customHeight="1" x14ac:dyDescent="0.2">
      <c r="A10" s="7">
        <v>4</v>
      </c>
      <c r="B10" s="93" t="s">
        <v>7</v>
      </c>
      <c r="C10" s="38">
        <f>HLOOKUP(B10,'Accept. Re Prem. &amp; Retrocession'!$4:$24,20,FALSE)</f>
        <v>15716.835999999999</v>
      </c>
      <c r="D10" s="28">
        <f t="shared" si="0"/>
        <v>7.074087217790243E-3</v>
      </c>
    </row>
    <row r="11" spans="1:5" ht="27" customHeight="1" x14ac:dyDescent="0.2">
      <c r="A11" s="7">
        <v>5</v>
      </c>
      <c r="B11" s="93" t="s">
        <v>8</v>
      </c>
      <c r="C11" s="38">
        <f>HLOOKUP(B11,'Accept. Re Prem. &amp; Retrocession'!$4:$24,20,FALSE)</f>
        <v>14176.98</v>
      </c>
      <c r="D11" s="28">
        <f t="shared" si="0"/>
        <v>6.3810039759190666E-3</v>
      </c>
    </row>
    <row r="12" spans="1:5" ht="27" customHeight="1" x14ac:dyDescent="0.2">
      <c r="A12" s="7">
        <v>6</v>
      </c>
      <c r="B12" s="93" t="s">
        <v>9</v>
      </c>
      <c r="C12" s="38">
        <f>HLOOKUP(B12,'Accept. Re Prem. &amp; Retrocession'!$4:$24,20,FALSE)</f>
        <v>1703435.0330882352</v>
      </c>
      <c r="D12" s="28">
        <f t="shared" si="0"/>
        <v>0.76670953326137559</v>
      </c>
    </row>
    <row r="13" spans="1:5" ht="27" customHeight="1" x14ac:dyDescent="0.2">
      <c r="A13" s="7">
        <v>7</v>
      </c>
      <c r="B13" s="93" t="s">
        <v>10</v>
      </c>
      <c r="C13" s="38">
        <f>HLOOKUP(B13,'Accept. Re Prem. &amp; Retrocession'!$4:$24,20,FALSE)</f>
        <v>0</v>
      </c>
      <c r="D13" s="28">
        <f t="shared" si="0"/>
        <v>0</v>
      </c>
    </row>
    <row r="14" spans="1:5" ht="27" customHeight="1" x14ac:dyDescent="0.2">
      <c r="A14" s="7">
        <v>8</v>
      </c>
      <c r="B14" s="93" t="s">
        <v>11</v>
      </c>
      <c r="C14" s="38">
        <f>HLOOKUP(B14,'Accept. Re Prem. &amp; Retrocession'!$4:$24,20,FALSE)</f>
        <v>0</v>
      </c>
      <c r="D14" s="28">
        <f t="shared" si="0"/>
        <v>0</v>
      </c>
    </row>
    <row r="15" spans="1:5" ht="27" customHeight="1" x14ac:dyDescent="0.2">
      <c r="A15" s="7">
        <v>9</v>
      </c>
      <c r="B15" s="93" t="s">
        <v>12</v>
      </c>
      <c r="C15" s="38">
        <f>HLOOKUP(B15,'Accept. Re Prem. &amp; Retrocession'!$4:$24,20,FALSE)</f>
        <v>0</v>
      </c>
      <c r="D15" s="28">
        <f t="shared" si="0"/>
        <v>0</v>
      </c>
    </row>
    <row r="16" spans="1:5" ht="27" customHeight="1" x14ac:dyDescent="0.2">
      <c r="A16" s="7">
        <v>10</v>
      </c>
      <c r="B16" s="93" t="s">
        <v>13</v>
      </c>
      <c r="C16" s="38">
        <f>HLOOKUP(B16,'Accept. Re Prem. &amp; Retrocession'!$4:$24,20,FALSE)</f>
        <v>25493</v>
      </c>
      <c r="D16" s="28">
        <f t="shared" si="0"/>
        <v>1.1474300898929445E-2</v>
      </c>
    </row>
    <row r="17" spans="1:4" ht="27" customHeight="1" x14ac:dyDescent="0.2">
      <c r="A17" s="7">
        <v>11</v>
      </c>
      <c r="B17" s="93" t="s">
        <v>14</v>
      </c>
      <c r="C17" s="38">
        <f>HLOOKUP(B17,'Accept. Re Prem. &amp; Retrocession'!$4:$24,20,FALSE)</f>
        <v>0</v>
      </c>
      <c r="D17" s="28">
        <f t="shared" si="0"/>
        <v>0</v>
      </c>
    </row>
    <row r="18" spans="1:4" ht="27" customHeight="1" x14ac:dyDescent="0.2">
      <c r="A18" s="7">
        <v>12</v>
      </c>
      <c r="B18" s="93" t="s">
        <v>15</v>
      </c>
      <c r="C18" s="38">
        <f>HLOOKUP(B18,'Accept. Re Prem. &amp; Retrocession'!$4:$24,20,FALSE)</f>
        <v>0</v>
      </c>
      <c r="D18" s="28">
        <f t="shared" si="0"/>
        <v>0</v>
      </c>
    </row>
    <row r="19" spans="1:4" ht="27" customHeight="1" x14ac:dyDescent="0.2">
      <c r="A19" s="7">
        <v>13</v>
      </c>
      <c r="B19" s="93" t="s">
        <v>16</v>
      </c>
      <c r="C19" s="38">
        <f>HLOOKUP(B19,'Accept. Re Prem. &amp; Retrocession'!$4:$24,20,FALSE)</f>
        <v>225500.58755299996</v>
      </c>
      <c r="D19" s="28">
        <f t="shared" si="0"/>
        <v>0.10149694404222749</v>
      </c>
    </row>
    <row r="20" spans="1:4" ht="27" customHeight="1" x14ac:dyDescent="0.2">
      <c r="A20" s="7">
        <v>14</v>
      </c>
      <c r="B20" s="93" t="s">
        <v>17</v>
      </c>
      <c r="C20" s="38">
        <f>HLOOKUP(B20,'Accept. Re Prem. &amp; Retrocession'!$4:$24,20,FALSE)</f>
        <v>2361.6153989999998</v>
      </c>
      <c r="D20" s="28">
        <f t="shared" si="0"/>
        <v>1.0629539754313465E-3</v>
      </c>
    </row>
    <row r="21" spans="1:4" ht="27" customHeight="1" x14ac:dyDescent="0.2">
      <c r="A21" s="7">
        <v>15</v>
      </c>
      <c r="B21" s="93" t="s">
        <v>18</v>
      </c>
      <c r="C21" s="38">
        <f>HLOOKUP(B21,'Accept. Re Prem. &amp; Retrocession'!$4:$24,20,FALSE)</f>
        <v>0</v>
      </c>
      <c r="D21" s="28">
        <f t="shared" si="0"/>
        <v>0</v>
      </c>
    </row>
    <row r="22" spans="1:4" ht="27" customHeight="1" x14ac:dyDescent="0.2">
      <c r="A22" s="7">
        <v>16</v>
      </c>
      <c r="B22" s="93" t="s">
        <v>19</v>
      </c>
      <c r="C22" s="38">
        <f>HLOOKUP(B22,'Accept. Re Prem. &amp; Retrocession'!$4:$24,20,FALSE)</f>
        <v>0</v>
      </c>
      <c r="D22" s="28">
        <f>C22/$C$25</f>
        <v>0</v>
      </c>
    </row>
    <row r="23" spans="1:4" ht="27" customHeight="1" x14ac:dyDescent="0.2">
      <c r="A23" s="7">
        <v>17</v>
      </c>
      <c r="B23" s="93" t="s">
        <v>20</v>
      </c>
      <c r="C23" s="38">
        <f>HLOOKUP(B23,'Accept. Re Prem. &amp; Retrocession'!$4:$24,20,FALSE)</f>
        <v>25752</v>
      </c>
      <c r="D23" s="28">
        <f>C23/$C$25</f>
        <v>1.1590875799208845E-2</v>
      </c>
    </row>
    <row r="24" spans="1:4" ht="27" customHeight="1" x14ac:dyDescent="0.2">
      <c r="A24" s="7">
        <v>18</v>
      </c>
      <c r="B24" s="93" t="s">
        <v>21</v>
      </c>
      <c r="C24" s="38">
        <f>HLOOKUP(B24,'Accept. Re Prem. &amp; Retrocession'!$4:$24,20,FALSE)</f>
        <v>0</v>
      </c>
      <c r="D24" s="28">
        <f>C24/$C$25</f>
        <v>0</v>
      </c>
    </row>
    <row r="25" spans="1:4" ht="27" customHeight="1" x14ac:dyDescent="0.2">
      <c r="A25" s="3"/>
      <c r="B25" s="94" t="s">
        <v>22</v>
      </c>
      <c r="C25" s="26">
        <f>SUM(C7:C24)</f>
        <v>2221747.5578297325</v>
      </c>
      <c r="D25" s="27">
        <f>SUM(D7:D24)</f>
        <v>1</v>
      </c>
    </row>
    <row r="26" spans="1:4" x14ac:dyDescent="0.2">
      <c r="C26" s="1"/>
    </row>
    <row r="27" spans="1:4" x14ac:dyDescent="0.2">
      <c r="C27" s="1"/>
    </row>
    <row r="28" spans="1:4" x14ac:dyDescent="0.2">
      <c r="C28" s="1"/>
    </row>
  </sheetData>
  <mergeCells count="1">
    <mergeCell ref="A2:D4"/>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34998626667073579"/>
  </sheetPr>
  <dimension ref="A1:K26"/>
  <sheetViews>
    <sheetView zoomScale="90" zoomScaleNormal="90" workbookViewId="0">
      <pane xSplit="2" ySplit="4" topLeftCell="C5" activePane="bottomRight" state="frozen"/>
      <selection pane="topRight" activeCell="C1" sqref="C1"/>
      <selection pane="bottomLeft" activeCell="A6" sqref="A6"/>
      <selection pane="bottomRight" activeCell="B4" sqref="B4"/>
    </sheetView>
  </sheetViews>
  <sheetFormatPr defaultRowHeight="12.75" x14ac:dyDescent="0.2"/>
  <cols>
    <col min="1" max="1" width="5.85546875" style="12" customWidth="1"/>
    <col min="2" max="2" width="49.5703125" style="12" customWidth="1"/>
    <col min="3" max="8" width="20" style="12" customWidth="1"/>
    <col min="9" max="16384" width="9.140625" style="12"/>
  </cols>
  <sheetData>
    <row r="1" spans="1:11" s="61" customFormat="1" ht="28.5" customHeight="1" x14ac:dyDescent="0.2">
      <c r="A1" s="65" t="s">
        <v>43</v>
      </c>
      <c r="B1" s="60"/>
    </row>
    <row r="2" spans="1:11" s="61" customFormat="1" ht="28.5" customHeight="1" x14ac:dyDescent="0.2">
      <c r="A2" s="65" t="str">
        <f>'Number of Policies'!A2</f>
        <v>Reporting period: 1 January 2019 - 30 September 2019</v>
      </c>
      <c r="B2" s="60"/>
    </row>
    <row r="3" spans="1:11" s="61" customFormat="1" ht="18" customHeight="1" x14ac:dyDescent="0.2">
      <c r="A3" s="66" t="s">
        <v>2</v>
      </c>
      <c r="B3" s="60"/>
    </row>
    <row r="4" spans="1:11" s="61" customFormat="1" ht="89.25" customHeight="1" x14ac:dyDescent="0.2">
      <c r="A4" s="67" t="s">
        <v>0</v>
      </c>
      <c r="B4" s="67" t="s">
        <v>3</v>
      </c>
      <c r="C4" s="68" t="s">
        <v>8</v>
      </c>
      <c r="D4" s="68" t="s">
        <v>44</v>
      </c>
      <c r="E4" s="68" t="s">
        <v>45</v>
      </c>
      <c r="F4" s="63" t="s">
        <v>46</v>
      </c>
      <c r="G4" s="63" t="s">
        <v>13</v>
      </c>
      <c r="H4" s="69" t="s">
        <v>22</v>
      </c>
    </row>
    <row r="5" spans="1:11" s="10" customFormat="1" ht="24.95" customHeight="1" x14ac:dyDescent="0.2">
      <c r="A5" s="20">
        <v>1</v>
      </c>
      <c r="B5" s="21" t="s">
        <v>30</v>
      </c>
      <c r="C5" s="32">
        <v>91725</v>
      </c>
      <c r="D5" s="32">
        <v>0</v>
      </c>
      <c r="E5" s="32">
        <v>728665</v>
      </c>
      <c r="F5" s="32">
        <v>1</v>
      </c>
      <c r="G5" s="32">
        <v>3</v>
      </c>
      <c r="H5" s="34">
        <f t="shared" ref="H5:H21" si="0">SUM(C5:G5)</f>
        <v>820394</v>
      </c>
      <c r="K5" s="54"/>
    </row>
    <row r="6" spans="1:11" s="11" customFormat="1" ht="24.95" customHeight="1" x14ac:dyDescent="0.2">
      <c r="A6" s="20">
        <v>2</v>
      </c>
      <c r="B6" s="21" t="s">
        <v>29</v>
      </c>
      <c r="C6" s="32">
        <v>16641</v>
      </c>
      <c r="D6" s="32">
        <v>0</v>
      </c>
      <c r="E6" s="32">
        <v>740022</v>
      </c>
      <c r="F6" s="32">
        <v>4</v>
      </c>
      <c r="G6" s="32">
        <v>1</v>
      </c>
      <c r="H6" s="34">
        <f t="shared" si="0"/>
        <v>756668</v>
      </c>
      <c r="J6" s="10"/>
      <c r="K6" s="54"/>
    </row>
    <row r="7" spans="1:11" ht="24.95" customHeight="1" x14ac:dyDescent="0.2">
      <c r="A7" s="20">
        <v>3</v>
      </c>
      <c r="B7" s="21" t="s">
        <v>33</v>
      </c>
      <c r="C7" s="32">
        <v>20320</v>
      </c>
      <c r="D7" s="32">
        <v>0</v>
      </c>
      <c r="E7" s="32">
        <v>732795</v>
      </c>
      <c r="F7" s="32">
        <v>0</v>
      </c>
      <c r="G7" s="32">
        <v>0</v>
      </c>
      <c r="H7" s="34">
        <f t="shared" si="0"/>
        <v>753115</v>
      </c>
      <c r="J7" s="10"/>
      <c r="K7" s="54"/>
    </row>
    <row r="8" spans="1:11" ht="24.95" customHeight="1" x14ac:dyDescent="0.2">
      <c r="A8" s="20">
        <v>4</v>
      </c>
      <c r="B8" s="21" t="s">
        <v>31</v>
      </c>
      <c r="C8" s="32">
        <v>16904</v>
      </c>
      <c r="D8" s="32">
        <v>0</v>
      </c>
      <c r="E8" s="32">
        <v>725366</v>
      </c>
      <c r="F8" s="32">
        <v>0</v>
      </c>
      <c r="G8" s="32">
        <v>0</v>
      </c>
      <c r="H8" s="34">
        <f t="shared" si="0"/>
        <v>742270</v>
      </c>
      <c r="J8" s="10"/>
      <c r="K8" s="54"/>
    </row>
    <row r="9" spans="1:11" ht="24.95" customHeight="1" x14ac:dyDescent="0.2">
      <c r="A9" s="20">
        <v>5</v>
      </c>
      <c r="B9" s="21" t="s">
        <v>95</v>
      </c>
      <c r="C9" s="32">
        <v>6482</v>
      </c>
      <c r="D9" s="32">
        <v>0</v>
      </c>
      <c r="E9" s="32">
        <v>715802</v>
      </c>
      <c r="F9" s="32">
        <v>2</v>
      </c>
      <c r="G9" s="32">
        <v>0</v>
      </c>
      <c r="H9" s="34">
        <f t="shared" si="0"/>
        <v>722286</v>
      </c>
      <c r="J9" s="10"/>
      <c r="K9" s="54"/>
    </row>
    <row r="10" spans="1:11" ht="24.95" customHeight="1" x14ac:dyDescent="0.2">
      <c r="A10" s="20">
        <v>6</v>
      </c>
      <c r="B10" s="21" t="s">
        <v>34</v>
      </c>
      <c r="C10" s="32">
        <v>6438</v>
      </c>
      <c r="D10" s="32">
        <v>0</v>
      </c>
      <c r="E10" s="32">
        <v>715508</v>
      </c>
      <c r="F10" s="32">
        <v>0</v>
      </c>
      <c r="G10" s="32">
        <v>0</v>
      </c>
      <c r="H10" s="34">
        <f t="shared" si="0"/>
        <v>721946</v>
      </c>
      <c r="J10" s="10"/>
      <c r="K10" s="54"/>
    </row>
    <row r="11" spans="1:11" ht="24.95" customHeight="1" x14ac:dyDescent="0.2">
      <c r="A11" s="20">
        <v>7</v>
      </c>
      <c r="B11" s="21" t="s">
        <v>35</v>
      </c>
      <c r="C11" s="32">
        <v>4630</v>
      </c>
      <c r="D11" s="32">
        <v>0</v>
      </c>
      <c r="E11" s="32">
        <v>713697</v>
      </c>
      <c r="F11" s="32">
        <v>0</v>
      </c>
      <c r="G11" s="32">
        <v>0</v>
      </c>
      <c r="H11" s="34">
        <f t="shared" si="0"/>
        <v>718327</v>
      </c>
      <c r="J11" s="10"/>
      <c r="K11" s="54"/>
    </row>
    <row r="12" spans="1:11" ht="24.95" customHeight="1" x14ac:dyDescent="0.2">
      <c r="A12" s="20">
        <v>8</v>
      </c>
      <c r="B12" s="21" t="s">
        <v>38</v>
      </c>
      <c r="C12" s="32">
        <v>4540</v>
      </c>
      <c r="D12" s="32">
        <v>0</v>
      </c>
      <c r="E12" s="32">
        <v>713643</v>
      </c>
      <c r="F12" s="32">
        <v>1</v>
      </c>
      <c r="G12" s="32">
        <v>0</v>
      </c>
      <c r="H12" s="34">
        <f t="shared" si="0"/>
        <v>718184</v>
      </c>
      <c r="J12" s="10"/>
      <c r="K12" s="54"/>
    </row>
    <row r="13" spans="1:11" ht="24.95" customHeight="1" x14ac:dyDescent="0.2">
      <c r="A13" s="20">
        <v>9</v>
      </c>
      <c r="B13" s="21" t="s">
        <v>89</v>
      </c>
      <c r="C13" s="32">
        <v>4052</v>
      </c>
      <c r="D13" s="32">
        <v>0</v>
      </c>
      <c r="E13" s="32">
        <v>712913</v>
      </c>
      <c r="F13" s="32">
        <v>2</v>
      </c>
      <c r="G13" s="32">
        <v>0</v>
      </c>
      <c r="H13" s="34">
        <f t="shared" si="0"/>
        <v>716967</v>
      </c>
      <c r="J13" s="10"/>
      <c r="K13" s="54"/>
    </row>
    <row r="14" spans="1:11" ht="24.95" customHeight="1" x14ac:dyDescent="0.2">
      <c r="A14" s="20">
        <v>10</v>
      </c>
      <c r="B14" s="21" t="s">
        <v>36</v>
      </c>
      <c r="C14" s="32">
        <v>4033</v>
      </c>
      <c r="D14" s="32">
        <v>0</v>
      </c>
      <c r="E14" s="32">
        <v>712357</v>
      </c>
      <c r="F14" s="32">
        <v>13</v>
      </c>
      <c r="G14" s="32">
        <v>2</v>
      </c>
      <c r="H14" s="34">
        <f t="shared" si="0"/>
        <v>716405</v>
      </c>
      <c r="J14" s="10"/>
      <c r="K14" s="54"/>
    </row>
    <row r="15" spans="1:11" ht="24.95" customHeight="1" x14ac:dyDescent="0.2">
      <c r="A15" s="20">
        <v>11</v>
      </c>
      <c r="B15" s="21" t="s">
        <v>39</v>
      </c>
      <c r="C15" s="32">
        <v>4851</v>
      </c>
      <c r="D15" s="32">
        <v>0</v>
      </c>
      <c r="E15" s="32">
        <v>710775</v>
      </c>
      <c r="F15" s="32">
        <v>0</v>
      </c>
      <c r="G15" s="32">
        <v>0</v>
      </c>
      <c r="H15" s="34">
        <f t="shared" si="0"/>
        <v>715626</v>
      </c>
      <c r="J15" s="10"/>
      <c r="K15" s="54"/>
    </row>
    <row r="16" spans="1:11" ht="24.95" customHeight="1" x14ac:dyDescent="0.2">
      <c r="A16" s="20">
        <v>12</v>
      </c>
      <c r="B16" s="21" t="s">
        <v>32</v>
      </c>
      <c r="C16" s="32">
        <v>2028</v>
      </c>
      <c r="D16" s="32">
        <v>0</v>
      </c>
      <c r="E16" s="32">
        <v>710996</v>
      </c>
      <c r="F16" s="32">
        <v>0</v>
      </c>
      <c r="G16" s="32">
        <v>0</v>
      </c>
      <c r="H16" s="34">
        <f t="shared" si="0"/>
        <v>713024</v>
      </c>
      <c r="J16" s="10"/>
      <c r="K16" s="54"/>
    </row>
    <row r="17" spans="1:11" ht="24.95" customHeight="1" x14ac:dyDescent="0.2">
      <c r="A17" s="20">
        <v>13</v>
      </c>
      <c r="B17" s="21" t="s">
        <v>37</v>
      </c>
      <c r="C17" s="32">
        <v>1357</v>
      </c>
      <c r="D17" s="32">
        <v>0</v>
      </c>
      <c r="E17" s="32">
        <v>710458</v>
      </c>
      <c r="F17" s="32">
        <v>7</v>
      </c>
      <c r="G17" s="32">
        <v>0</v>
      </c>
      <c r="H17" s="34">
        <f t="shared" si="0"/>
        <v>711822</v>
      </c>
      <c r="J17" s="10"/>
      <c r="K17" s="54"/>
    </row>
    <row r="18" spans="1:11" ht="24.95" customHeight="1" x14ac:dyDescent="0.2">
      <c r="A18" s="20">
        <v>14</v>
      </c>
      <c r="B18" s="21" t="s">
        <v>40</v>
      </c>
      <c r="C18" s="32">
        <v>1254</v>
      </c>
      <c r="D18" s="32">
        <v>0</v>
      </c>
      <c r="E18" s="32">
        <v>709689</v>
      </c>
      <c r="F18" s="32">
        <v>10</v>
      </c>
      <c r="G18" s="32">
        <v>0</v>
      </c>
      <c r="H18" s="34">
        <f t="shared" si="0"/>
        <v>710953</v>
      </c>
      <c r="J18" s="10"/>
      <c r="K18" s="54"/>
    </row>
    <row r="19" spans="1:11" ht="24.95" customHeight="1" x14ac:dyDescent="0.2">
      <c r="A19" s="20">
        <v>15</v>
      </c>
      <c r="B19" s="30" t="s">
        <v>41</v>
      </c>
      <c r="C19" s="32">
        <v>114</v>
      </c>
      <c r="D19" s="32">
        <v>36</v>
      </c>
      <c r="E19" s="32">
        <v>709153</v>
      </c>
      <c r="F19" s="32">
        <v>0</v>
      </c>
      <c r="G19" s="32">
        <v>0</v>
      </c>
      <c r="H19" s="34">
        <f t="shared" si="0"/>
        <v>709303</v>
      </c>
      <c r="J19" s="10"/>
      <c r="K19" s="54"/>
    </row>
    <row r="20" spans="1:11" ht="24.95" customHeight="1" x14ac:dyDescent="0.2">
      <c r="A20" s="20">
        <v>16</v>
      </c>
      <c r="B20" s="30" t="s">
        <v>28</v>
      </c>
      <c r="C20" s="32">
        <v>0</v>
      </c>
      <c r="D20" s="32">
        <v>0</v>
      </c>
      <c r="E20" s="32">
        <v>709103</v>
      </c>
      <c r="F20" s="32">
        <v>0</v>
      </c>
      <c r="G20" s="32">
        <v>0</v>
      </c>
      <c r="H20" s="34">
        <f t="shared" si="0"/>
        <v>709103</v>
      </c>
      <c r="J20" s="10"/>
      <c r="K20" s="54"/>
    </row>
    <row r="21" spans="1:11" ht="24.95" customHeight="1" x14ac:dyDescent="0.2">
      <c r="A21" s="20">
        <v>17</v>
      </c>
      <c r="B21" s="30" t="s">
        <v>42</v>
      </c>
      <c r="C21" s="32">
        <v>264</v>
      </c>
      <c r="D21" s="32">
        <v>0</v>
      </c>
      <c r="E21" s="32">
        <v>618953</v>
      </c>
      <c r="F21" s="32">
        <v>9</v>
      </c>
      <c r="G21" s="32">
        <v>0</v>
      </c>
      <c r="H21" s="34">
        <f t="shared" si="0"/>
        <v>619226</v>
      </c>
      <c r="J21" s="10"/>
      <c r="K21" s="54"/>
    </row>
    <row r="22" spans="1:11" x14ac:dyDescent="0.2">
      <c r="A22" s="22"/>
      <c r="B22" s="23" t="s">
        <v>22</v>
      </c>
      <c r="C22" s="35">
        <f>SUM(C5:C21)</f>
        <v>185633</v>
      </c>
      <c r="D22" s="35">
        <f>SUM(D5:D21)</f>
        <v>36</v>
      </c>
      <c r="E22" s="35">
        <f>SUM(E5:E21)-709103*15-618725</f>
        <v>834625</v>
      </c>
      <c r="F22" s="35">
        <f>SUM(F5:F21)</f>
        <v>49</v>
      </c>
      <c r="G22" s="35">
        <f>SUM(G5:G21)</f>
        <v>6</v>
      </c>
      <c r="H22" s="35">
        <f>SUM(H5:H21)-709103*15-618725</f>
        <v>1020349</v>
      </c>
    </row>
    <row r="23" spans="1:11" s="14" customFormat="1" ht="12.75" customHeight="1" x14ac:dyDescent="0.2"/>
    <row r="24" spans="1:11" ht="12.75" customHeight="1" x14ac:dyDescent="0.2">
      <c r="C24" s="56"/>
      <c r="D24" s="56"/>
      <c r="E24" s="56"/>
      <c r="F24" s="56"/>
      <c r="G24" s="56"/>
      <c r="H24" s="56"/>
      <c r="J24" s="56"/>
    </row>
    <row r="26" spans="1:11" x14ac:dyDescent="0.2">
      <c r="C26" s="16"/>
      <c r="D26" s="16"/>
      <c r="E26" s="16"/>
      <c r="F26" s="16"/>
      <c r="G26" s="16"/>
      <c r="H26" s="16"/>
    </row>
  </sheetData>
  <sortState ref="B5:H21">
    <sortCondition descending="1" ref="H5:H21"/>
  </sortState>
  <pageMargins left="0.31" right="0.15748031496063" top="0.26" bottom="0.38" header="0.17" footer="0.15748031496063"/>
  <pageSetup scale="58" orientation="landscape" r:id="rId1"/>
  <headerFooter alignWithMargins="0">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6" tint="-0.499984740745262"/>
  </sheetPr>
  <dimension ref="A1:AN31"/>
  <sheetViews>
    <sheetView zoomScale="90" zoomScaleNormal="90" workbookViewId="0">
      <pane xSplit="2" ySplit="5" topLeftCell="AC6" activePane="bottomRight" state="frozen"/>
      <selection pane="topRight" activeCell="C1" sqref="C1"/>
      <selection pane="bottomLeft" activeCell="A6" sqref="A6"/>
      <selection pane="bottomRight" activeCell="B4" sqref="B4:B5"/>
    </sheetView>
  </sheetViews>
  <sheetFormatPr defaultRowHeight="12.75" x14ac:dyDescent="0.2"/>
  <cols>
    <col min="1" max="1" width="5.85546875" style="12" customWidth="1"/>
    <col min="2" max="2" width="49.5703125" style="12" customWidth="1"/>
    <col min="3" max="40" width="12.7109375" style="12" customWidth="1"/>
    <col min="41" max="16384" width="9.140625" style="12"/>
  </cols>
  <sheetData>
    <row r="1" spans="1:40" s="61" customFormat="1" ht="28.5" customHeight="1" x14ac:dyDescent="0.2">
      <c r="A1" s="70" t="s">
        <v>47</v>
      </c>
      <c r="B1" s="60"/>
      <c r="C1" s="60"/>
      <c r="D1" s="60"/>
      <c r="E1" s="60"/>
      <c r="F1" s="60"/>
      <c r="G1" s="60"/>
      <c r="H1" s="60"/>
      <c r="I1" s="71"/>
      <c r="J1" s="71"/>
    </row>
    <row r="2" spans="1:40" s="61" customFormat="1" ht="28.5" customHeight="1" x14ac:dyDescent="0.2">
      <c r="A2" s="70" t="str">
        <f>'Number of Policies'!A2</f>
        <v>Reporting period: 1 January 2019 - 30 September 2019</v>
      </c>
      <c r="B2" s="60"/>
      <c r="C2" s="60"/>
      <c r="D2" s="60"/>
      <c r="E2" s="60"/>
      <c r="F2" s="60"/>
      <c r="G2" s="60"/>
      <c r="H2" s="60"/>
      <c r="I2" s="71"/>
      <c r="J2" s="71"/>
    </row>
    <row r="3" spans="1:40" s="61" customFormat="1" ht="18" customHeight="1" x14ac:dyDescent="0.2">
      <c r="A3" s="61" t="s">
        <v>2</v>
      </c>
      <c r="B3" s="60"/>
      <c r="C3" s="60"/>
      <c r="D3" s="60"/>
      <c r="E3" s="60"/>
      <c r="F3" s="60"/>
      <c r="G3" s="60"/>
      <c r="H3" s="60"/>
      <c r="I3" s="71"/>
      <c r="J3" s="71"/>
    </row>
    <row r="4" spans="1:40" s="61" customFormat="1" ht="89.25" customHeight="1" x14ac:dyDescent="0.2">
      <c r="A4" s="100" t="s">
        <v>0</v>
      </c>
      <c r="B4" s="100" t="s">
        <v>3</v>
      </c>
      <c r="C4" s="110" t="s">
        <v>4</v>
      </c>
      <c r="D4" s="111"/>
      <c r="E4" s="110" t="s">
        <v>5</v>
      </c>
      <c r="F4" s="111"/>
      <c r="G4" s="110" t="s">
        <v>6</v>
      </c>
      <c r="H4" s="111"/>
      <c r="I4" s="110" t="s">
        <v>7</v>
      </c>
      <c r="J4" s="111"/>
      <c r="K4" s="110" t="s">
        <v>8</v>
      </c>
      <c r="L4" s="111"/>
      <c r="M4" s="110" t="s">
        <v>9</v>
      </c>
      <c r="N4" s="111"/>
      <c r="O4" s="110" t="s">
        <v>10</v>
      </c>
      <c r="P4" s="111"/>
      <c r="Q4" s="110" t="s">
        <v>11</v>
      </c>
      <c r="R4" s="111"/>
      <c r="S4" s="110" t="s">
        <v>12</v>
      </c>
      <c r="T4" s="111"/>
      <c r="U4" s="110" t="s">
        <v>13</v>
      </c>
      <c r="V4" s="111"/>
      <c r="W4" s="110" t="s">
        <v>14</v>
      </c>
      <c r="X4" s="111"/>
      <c r="Y4" s="110" t="s">
        <v>15</v>
      </c>
      <c r="Z4" s="111"/>
      <c r="AA4" s="103" t="s">
        <v>16</v>
      </c>
      <c r="AB4" s="105"/>
      <c r="AC4" s="103" t="s">
        <v>17</v>
      </c>
      <c r="AD4" s="105"/>
      <c r="AE4" s="103" t="s">
        <v>18</v>
      </c>
      <c r="AF4" s="105"/>
      <c r="AG4" s="103" t="s">
        <v>19</v>
      </c>
      <c r="AH4" s="105"/>
      <c r="AI4" s="103" t="s">
        <v>20</v>
      </c>
      <c r="AJ4" s="105"/>
      <c r="AK4" s="103" t="s">
        <v>21</v>
      </c>
      <c r="AL4" s="105"/>
      <c r="AM4" s="103" t="s">
        <v>22</v>
      </c>
      <c r="AN4" s="105"/>
    </row>
    <row r="5" spans="1:40" s="61" customFormat="1" ht="45" x14ac:dyDescent="0.2">
      <c r="A5" s="102"/>
      <c r="B5" s="102"/>
      <c r="C5" s="72" t="s">
        <v>48</v>
      </c>
      <c r="D5" s="72" t="s">
        <v>49</v>
      </c>
      <c r="E5" s="72" t="s">
        <v>48</v>
      </c>
      <c r="F5" s="72" t="s">
        <v>49</v>
      </c>
      <c r="G5" s="72" t="s">
        <v>48</v>
      </c>
      <c r="H5" s="72" t="s">
        <v>49</v>
      </c>
      <c r="I5" s="72" t="s">
        <v>48</v>
      </c>
      <c r="J5" s="72" t="s">
        <v>49</v>
      </c>
      <c r="K5" s="72" t="s">
        <v>48</v>
      </c>
      <c r="L5" s="72" t="s">
        <v>49</v>
      </c>
      <c r="M5" s="72" t="s">
        <v>48</v>
      </c>
      <c r="N5" s="72" t="s">
        <v>49</v>
      </c>
      <c r="O5" s="72" t="s">
        <v>48</v>
      </c>
      <c r="P5" s="72" t="s">
        <v>49</v>
      </c>
      <c r="Q5" s="72" t="s">
        <v>48</v>
      </c>
      <c r="R5" s="72" t="s">
        <v>49</v>
      </c>
      <c r="S5" s="72" t="s">
        <v>48</v>
      </c>
      <c r="T5" s="72" t="s">
        <v>49</v>
      </c>
      <c r="U5" s="72" t="s">
        <v>48</v>
      </c>
      <c r="V5" s="72" t="s">
        <v>49</v>
      </c>
      <c r="W5" s="72" t="s">
        <v>48</v>
      </c>
      <c r="X5" s="72" t="s">
        <v>49</v>
      </c>
      <c r="Y5" s="72" t="s">
        <v>48</v>
      </c>
      <c r="Z5" s="72" t="s">
        <v>49</v>
      </c>
      <c r="AA5" s="72" t="s">
        <v>48</v>
      </c>
      <c r="AB5" s="72" t="s">
        <v>49</v>
      </c>
      <c r="AC5" s="72" t="s">
        <v>48</v>
      </c>
      <c r="AD5" s="72" t="s">
        <v>49</v>
      </c>
      <c r="AE5" s="72" t="s">
        <v>48</v>
      </c>
      <c r="AF5" s="72" t="s">
        <v>49</v>
      </c>
      <c r="AG5" s="72" t="s">
        <v>48</v>
      </c>
      <c r="AH5" s="72" t="s">
        <v>49</v>
      </c>
      <c r="AI5" s="72" t="s">
        <v>48</v>
      </c>
      <c r="AJ5" s="72" t="s">
        <v>49</v>
      </c>
      <c r="AK5" s="72" t="s">
        <v>48</v>
      </c>
      <c r="AL5" s="72" t="s">
        <v>49</v>
      </c>
      <c r="AM5" s="72" t="s">
        <v>48</v>
      </c>
      <c r="AN5" s="72" t="s">
        <v>49</v>
      </c>
    </row>
    <row r="6" spans="1:40" s="10" customFormat="1" ht="24.95" customHeight="1" x14ac:dyDescent="0.2">
      <c r="A6" s="20">
        <v>1</v>
      </c>
      <c r="B6" s="31" t="s">
        <v>30</v>
      </c>
      <c r="C6" s="32">
        <v>2111106.1011009999</v>
      </c>
      <c r="D6" s="32">
        <v>212149.77155439998</v>
      </c>
      <c r="E6" s="32">
        <v>1347431.2221299999</v>
      </c>
      <c r="F6" s="32">
        <v>0</v>
      </c>
      <c r="G6" s="32">
        <v>1156672.5625705</v>
      </c>
      <c r="H6" s="32">
        <v>0</v>
      </c>
      <c r="I6" s="32">
        <v>42507107.131579995</v>
      </c>
      <c r="J6" s="32">
        <v>25261.292150000001</v>
      </c>
      <c r="K6" s="32">
        <v>14872390.38508445</v>
      </c>
      <c r="L6" s="32">
        <v>483204.03784472012</v>
      </c>
      <c r="M6" s="32">
        <v>4031931.0441162358</v>
      </c>
      <c r="N6" s="32">
        <v>53939.778264804801</v>
      </c>
      <c r="O6" s="32">
        <v>307041.43326000002</v>
      </c>
      <c r="P6" s="32">
        <v>423367.67356934107</v>
      </c>
      <c r="Q6" s="32">
        <v>49999.00071</v>
      </c>
      <c r="R6" s="32">
        <v>48108.6</v>
      </c>
      <c r="S6" s="32">
        <v>0</v>
      </c>
      <c r="T6" s="32">
        <v>0</v>
      </c>
      <c r="U6" s="32">
        <v>151055.0258</v>
      </c>
      <c r="V6" s="32">
        <v>82512.736011697809</v>
      </c>
      <c r="W6" s="32">
        <v>0</v>
      </c>
      <c r="X6" s="32">
        <v>0</v>
      </c>
      <c r="Y6" s="32">
        <v>865045.50527199998</v>
      </c>
      <c r="Z6" s="32">
        <v>714865.94224532822</v>
      </c>
      <c r="AA6" s="32">
        <v>10239737.811850995</v>
      </c>
      <c r="AB6" s="32">
        <v>8690344.5680304114</v>
      </c>
      <c r="AC6" s="32">
        <v>140250.125</v>
      </c>
      <c r="AD6" s="32">
        <v>87288.86</v>
      </c>
      <c r="AE6" s="32">
        <v>1021112.7435</v>
      </c>
      <c r="AF6" s="32">
        <v>816974.19280000019</v>
      </c>
      <c r="AG6" s="32">
        <v>0</v>
      </c>
      <c r="AH6" s="32">
        <v>0</v>
      </c>
      <c r="AI6" s="32">
        <v>3078221.2787219998</v>
      </c>
      <c r="AJ6" s="32">
        <v>2525469.3650905602</v>
      </c>
      <c r="AK6" s="32">
        <v>0</v>
      </c>
      <c r="AL6" s="32">
        <v>0</v>
      </c>
      <c r="AM6" s="34">
        <f t="shared" ref="AM6:AM22" si="0">C6+E6+G6+I6+K6+M6+O6+Q6+S6+U6+W6+Y6+AA6+AC6+AE6+AG6+AI6+AK6</f>
        <v>81879101.37069717</v>
      </c>
      <c r="AN6" s="34">
        <f t="shared" ref="AN6:AN22" si="1">D6+F6+H6+J6+L6+N6+P6+R6+T6+V6+X6+Z6+AB6+AD6+AF6+AH6+AJ6+AL6</f>
        <v>14163486.817561263</v>
      </c>
    </row>
    <row r="7" spans="1:40" s="11" customFormat="1" ht="24.95" customHeight="1" x14ac:dyDescent="0.2">
      <c r="A7" s="20">
        <v>2</v>
      </c>
      <c r="B7" s="31" t="s">
        <v>29</v>
      </c>
      <c r="C7" s="32">
        <v>9650749.0192060005</v>
      </c>
      <c r="D7" s="32">
        <v>44473.509401058735</v>
      </c>
      <c r="E7" s="32">
        <v>139156.29999999996</v>
      </c>
      <c r="F7" s="32">
        <v>0</v>
      </c>
      <c r="G7" s="32">
        <v>1480648.5357220164</v>
      </c>
      <c r="H7" s="32">
        <v>97398.358226889512</v>
      </c>
      <c r="I7" s="32">
        <v>38751.552527999993</v>
      </c>
      <c r="J7" s="32">
        <v>35248.884282726787</v>
      </c>
      <c r="K7" s="32">
        <v>16748286.112202112</v>
      </c>
      <c r="L7" s="32">
        <v>177342.69170499998</v>
      </c>
      <c r="M7" s="32">
        <v>5891393.2116652029</v>
      </c>
      <c r="N7" s="32">
        <v>271800.078423</v>
      </c>
      <c r="O7" s="32">
        <v>0</v>
      </c>
      <c r="P7" s="32">
        <v>0</v>
      </c>
      <c r="Q7" s="32">
        <v>211661.52</v>
      </c>
      <c r="R7" s="32">
        <v>192910.64459999997</v>
      </c>
      <c r="S7" s="32">
        <v>0</v>
      </c>
      <c r="T7" s="32">
        <v>0</v>
      </c>
      <c r="U7" s="32">
        <v>8865.6</v>
      </c>
      <c r="V7" s="32">
        <v>0</v>
      </c>
      <c r="W7" s="32">
        <v>0</v>
      </c>
      <c r="X7" s="32">
        <v>0</v>
      </c>
      <c r="Y7" s="32">
        <v>2897698.7454810003</v>
      </c>
      <c r="Z7" s="32">
        <v>237370.99716151934</v>
      </c>
      <c r="AA7" s="32">
        <v>28896658.334752306</v>
      </c>
      <c r="AB7" s="32">
        <v>15657067.821826568</v>
      </c>
      <c r="AC7" s="32">
        <v>0</v>
      </c>
      <c r="AD7" s="32">
        <v>0</v>
      </c>
      <c r="AE7" s="32">
        <v>1165276.261746</v>
      </c>
      <c r="AF7" s="32">
        <v>523607.99002066441</v>
      </c>
      <c r="AG7" s="32">
        <v>0</v>
      </c>
      <c r="AH7" s="32">
        <v>0</v>
      </c>
      <c r="AI7" s="32">
        <v>10574726.968796</v>
      </c>
      <c r="AJ7" s="32">
        <v>5499371.34019648</v>
      </c>
      <c r="AK7" s="32">
        <v>0</v>
      </c>
      <c r="AL7" s="32">
        <v>0</v>
      </c>
      <c r="AM7" s="34">
        <f t="shared" si="0"/>
        <v>77703872.162098646</v>
      </c>
      <c r="AN7" s="34">
        <f t="shared" si="1"/>
        <v>22736592.315843906</v>
      </c>
    </row>
    <row r="8" spans="1:40" ht="24.95" customHeight="1" x14ac:dyDescent="0.2">
      <c r="A8" s="20">
        <v>3</v>
      </c>
      <c r="B8" s="31" t="s">
        <v>28</v>
      </c>
      <c r="C8" s="32">
        <v>4250079.9149090946</v>
      </c>
      <c r="D8" s="32">
        <v>0</v>
      </c>
      <c r="E8" s="32">
        <v>2086939.5242739837</v>
      </c>
      <c r="F8" s="32">
        <v>0</v>
      </c>
      <c r="G8" s="32">
        <v>495689.42572603567</v>
      </c>
      <c r="H8" s="32">
        <v>0</v>
      </c>
      <c r="I8" s="32">
        <v>62111469.077059142</v>
      </c>
      <c r="J8" s="32">
        <v>267417.20770811755</v>
      </c>
      <c r="K8" s="32">
        <v>0</v>
      </c>
      <c r="L8" s="32">
        <v>0</v>
      </c>
      <c r="M8" s="32">
        <v>1703435.0330882354</v>
      </c>
      <c r="N8" s="32">
        <v>1703435.0330882354</v>
      </c>
      <c r="O8" s="32">
        <v>0</v>
      </c>
      <c r="P8" s="32">
        <v>0</v>
      </c>
      <c r="Q8" s="32">
        <v>0</v>
      </c>
      <c r="R8" s="32">
        <v>0</v>
      </c>
      <c r="S8" s="32">
        <v>0</v>
      </c>
      <c r="T8" s="32">
        <v>0</v>
      </c>
      <c r="U8" s="32">
        <v>0</v>
      </c>
      <c r="V8" s="32">
        <v>0</v>
      </c>
      <c r="W8" s="32">
        <v>0</v>
      </c>
      <c r="X8" s="32">
        <v>0</v>
      </c>
      <c r="Y8" s="32">
        <v>0</v>
      </c>
      <c r="Z8" s="32">
        <v>0</v>
      </c>
      <c r="AA8" s="32">
        <v>0</v>
      </c>
      <c r="AB8" s="32">
        <v>0</v>
      </c>
      <c r="AC8" s="32">
        <v>0</v>
      </c>
      <c r="AD8" s="32">
        <v>0</v>
      </c>
      <c r="AE8" s="32">
        <v>104.9405</v>
      </c>
      <c r="AF8" s="32">
        <v>0</v>
      </c>
      <c r="AG8" s="32">
        <v>0</v>
      </c>
      <c r="AH8" s="32">
        <v>0</v>
      </c>
      <c r="AI8" s="32">
        <v>0</v>
      </c>
      <c r="AJ8" s="32">
        <v>0</v>
      </c>
      <c r="AK8" s="32">
        <v>0</v>
      </c>
      <c r="AL8" s="32">
        <v>0</v>
      </c>
      <c r="AM8" s="34">
        <f t="shared" si="0"/>
        <v>70647717.915556505</v>
      </c>
      <c r="AN8" s="34">
        <f t="shared" si="1"/>
        <v>1970852.240796353</v>
      </c>
    </row>
    <row r="9" spans="1:40" ht="24.95" customHeight="1" x14ac:dyDescent="0.2">
      <c r="A9" s="20">
        <v>4</v>
      </c>
      <c r="B9" s="31" t="s">
        <v>33</v>
      </c>
      <c r="C9" s="32">
        <v>16365604.69191405</v>
      </c>
      <c r="D9" s="32">
        <v>3561836.1251716986</v>
      </c>
      <c r="E9" s="32">
        <v>597640.68265095039</v>
      </c>
      <c r="F9" s="32">
        <v>0</v>
      </c>
      <c r="G9" s="32">
        <v>1444325.5180368554</v>
      </c>
      <c r="H9" s="32">
        <v>81949.014128370094</v>
      </c>
      <c r="I9" s="32">
        <v>1196102.7000000009</v>
      </c>
      <c r="J9" s="32">
        <v>0</v>
      </c>
      <c r="K9" s="32">
        <v>21698550.674039554</v>
      </c>
      <c r="L9" s="32">
        <v>9423483.4734711275</v>
      </c>
      <c r="M9" s="32">
        <v>4159638.0561542213</v>
      </c>
      <c r="N9" s="32">
        <v>1053705.298209501</v>
      </c>
      <c r="O9" s="32">
        <v>0</v>
      </c>
      <c r="P9" s="32">
        <v>0</v>
      </c>
      <c r="Q9" s="32">
        <v>0</v>
      </c>
      <c r="R9" s="32">
        <v>0</v>
      </c>
      <c r="S9" s="32">
        <v>0</v>
      </c>
      <c r="T9" s="32">
        <v>0</v>
      </c>
      <c r="U9" s="32">
        <v>0</v>
      </c>
      <c r="V9" s="32">
        <v>0</v>
      </c>
      <c r="W9" s="32">
        <v>0</v>
      </c>
      <c r="X9" s="32">
        <v>0</v>
      </c>
      <c r="Y9" s="32">
        <v>723311.18006730091</v>
      </c>
      <c r="Z9" s="32">
        <v>76841.394243289906</v>
      </c>
      <c r="AA9" s="32">
        <v>11109883.694278492</v>
      </c>
      <c r="AB9" s="32">
        <v>4717502.6623555776</v>
      </c>
      <c r="AC9" s="32">
        <v>0</v>
      </c>
      <c r="AD9" s="32">
        <v>0</v>
      </c>
      <c r="AE9" s="32">
        <v>0</v>
      </c>
      <c r="AF9" s="32">
        <v>0</v>
      </c>
      <c r="AG9" s="32">
        <v>506672.12711851386</v>
      </c>
      <c r="AH9" s="32">
        <v>0</v>
      </c>
      <c r="AI9" s="32">
        <v>1576346.7500970599</v>
      </c>
      <c r="AJ9" s="32">
        <v>1049559.5075676073</v>
      </c>
      <c r="AK9" s="32">
        <v>0</v>
      </c>
      <c r="AL9" s="32">
        <v>0</v>
      </c>
      <c r="AM9" s="34">
        <f t="shared" si="0"/>
        <v>59378076.074356996</v>
      </c>
      <c r="AN9" s="34">
        <f t="shared" si="1"/>
        <v>19964877.475147173</v>
      </c>
    </row>
    <row r="10" spans="1:40" ht="24.95" customHeight="1" x14ac:dyDescent="0.2">
      <c r="A10" s="20">
        <v>5</v>
      </c>
      <c r="B10" s="31" t="s">
        <v>89</v>
      </c>
      <c r="C10" s="32">
        <v>173980.91786000016</v>
      </c>
      <c r="D10" s="32">
        <v>30286.7020662</v>
      </c>
      <c r="E10" s="32">
        <v>254989.38230000308</v>
      </c>
      <c r="F10" s="32">
        <v>0</v>
      </c>
      <c r="G10" s="32">
        <v>641457.60036501056</v>
      </c>
      <c r="H10" s="32">
        <v>876.75</v>
      </c>
      <c r="I10" s="32">
        <v>25748391.463924728</v>
      </c>
      <c r="J10" s="32">
        <v>0</v>
      </c>
      <c r="K10" s="32">
        <v>4193077.82773499</v>
      </c>
      <c r="L10" s="32">
        <v>0</v>
      </c>
      <c r="M10" s="32">
        <v>2203801.0553782363</v>
      </c>
      <c r="N10" s="32">
        <v>0</v>
      </c>
      <c r="O10" s="32">
        <v>0</v>
      </c>
      <c r="P10" s="32">
        <v>0</v>
      </c>
      <c r="Q10" s="32">
        <v>26092.080000000002</v>
      </c>
      <c r="R10" s="32">
        <v>26092.079999999998</v>
      </c>
      <c r="S10" s="32">
        <v>11690</v>
      </c>
      <c r="T10" s="32">
        <v>11690</v>
      </c>
      <c r="U10" s="32">
        <v>0</v>
      </c>
      <c r="V10" s="32">
        <v>0</v>
      </c>
      <c r="W10" s="32">
        <v>0</v>
      </c>
      <c r="X10" s="32">
        <v>0</v>
      </c>
      <c r="Y10" s="32">
        <v>812523.65207900014</v>
      </c>
      <c r="Z10" s="32">
        <v>323662.99008000002</v>
      </c>
      <c r="AA10" s="32">
        <v>3578399.479903006</v>
      </c>
      <c r="AB10" s="32">
        <v>1365759.2642531795</v>
      </c>
      <c r="AC10" s="32">
        <v>58889.682250000573</v>
      </c>
      <c r="AD10" s="32">
        <v>0</v>
      </c>
      <c r="AE10" s="32">
        <v>3102211.6136119999</v>
      </c>
      <c r="AF10" s="32">
        <v>1715433.7374005003</v>
      </c>
      <c r="AG10" s="32">
        <v>0</v>
      </c>
      <c r="AH10" s="32">
        <v>0</v>
      </c>
      <c r="AI10" s="32">
        <v>1437877.7100450001</v>
      </c>
      <c r="AJ10" s="32">
        <v>107248.54652439998</v>
      </c>
      <c r="AK10" s="32">
        <v>0</v>
      </c>
      <c r="AL10" s="32">
        <v>0</v>
      </c>
      <c r="AM10" s="34">
        <f t="shared" si="0"/>
        <v>42243382.465451978</v>
      </c>
      <c r="AN10" s="34">
        <f t="shared" si="1"/>
        <v>3581050.0703242798</v>
      </c>
    </row>
    <row r="11" spans="1:40" ht="24.95" customHeight="1" x14ac:dyDescent="0.2">
      <c r="A11" s="20">
        <v>6</v>
      </c>
      <c r="B11" s="31" t="s">
        <v>35</v>
      </c>
      <c r="C11" s="32">
        <v>91483.927327999991</v>
      </c>
      <c r="D11" s="32">
        <v>0</v>
      </c>
      <c r="E11" s="32">
        <v>171174.99</v>
      </c>
      <c r="F11" s="32">
        <v>4550.0473100586996</v>
      </c>
      <c r="G11" s="32">
        <v>644823.21755099995</v>
      </c>
      <c r="H11" s="32">
        <v>33226.575686620898</v>
      </c>
      <c r="I11" s="32">
        <v>11512150.225616001</v>
      </c>
      <c r="J11" s="32">
        <v>0</v>
      </c>
      <c r="K11" s="32">
        <v>3925980.8653219999</v>
      </c>
      <c r="L11" s="32">
        <v>73141.405590000009</v>
      </c>
      <c r="M11" s="32">
        <v>2377738.058065</v>
      </c>
      <c r="N11" s="32">
        <v>76900.299371340894</v>
      </c>
      <c r="O11" s="32">
        <v>0</v>
      </c>
      <c r="P11" s="32">
        <v>0</v>
      </c>
      <c r="Q11" s="32">
        <v>0</v>
      </c>
      <c r="R11" s="32">
        <v>0</v>
      </c>
      <c r="S11" s="32">
        <v>0</v>
      </c>
      <c r="T11" s="32">
        <v>0</v>
      </c>
      <c r="U11" s="32">
        <v>0</v>
      </c>
      <c r="V11" s="32">
        <v>86.345428556800002</v>
      </c>
      <c r="W11" s="32">
        <v>0</v>
      </c>
      <c r="X11" s="32">
        <v>0</v>
      </c>
      <c r="Y11" s="32">
        <v>1219942.719668</v>
      </c>
      <c r="Z11" s="32">
        <v>307928.2284817716</v>
      </c>
      <c r="AA11" s="32">
        <v>6451637.0260350006</v>
      </c>
      <c r="AB11" s="32">
        <v>6050881.8206811473</v>
      </c>
      <c r="AC11" s="32">
        <v>879256.20528300002</v>
      </c>
      <c r="AD11" s="32">
        <v>856620.23502162471</v>
      </c>
      <c r="AE11" s="32">
        <v>0</v>
      </c>
      <c r="AF11" s="32">
        <v>0</v>
      </c>
      <c r="AG11" s="32">
        <v>0</v>
      </c>
      <c r="AH11" s="32">
        <v>0</v>
      </c>
      <c r="AI11" s="32">
        <v>1258297.2563159999</v>
      </c>
      <c r="AJ11" s="32">
        <v>1064247.1142967367</v>
      </c>
      <c r="AK11" s="32">
        <v>0</v>
      </c>
      <c r="AL11" s="32">
        <v>0</v>
      </c>
      <c r="AM11" s="34">
        <f t="shared" si="0"/>
        <v>28532484.491184</v>
      </c>
      <c r="AN11" s="34">
        <f t="shared" si="1"/>
        <v>8467582.0718678571</v>
      </c>
    </row>
    <row r="12" spans="1:40" ht="24.95" customHeight="1" x14ac:dyDescent="0.2">
      <c r="A12" s="20">
        <v>7</v>
      </c>
      <c r="B12" s="31" t="s">
        <v>36</v>
      </c>
      <c r="C12" s="32">
        <v>544380</v>
      </c>
      <c r="D12" s="32">
        <v>0</v>
      </c>
      <c r="E12" s="32">
        <v>645609</v>
      </c>
      <c r="F12" s="32">
        <v>12501.18725497923</v>
      </c>
      <c r="G12" s="32">
        <v>416053</v>
      </c>
      <c r="H12" s="32">
        <v>0</v>
      </c>
      <c r="I12" s="32">
        <v>4464510</v>
      </c>
      <c r="J12" s="32">
        <v>0</v>
      </c>
      <c r="K12" s="32">
        <v>2426780</v>
      </c>
      <c r="L12" s="32">
        <v>61945.980400800006</v>
      </c>
      <c r="M12" s="32">
        <v>2313411.0330882352</v>
      </c>
      <c r="N12" s="32">
        <v>25277.643357815174</v>
      </c>
      <c r="O12" s="32">
        <v>0</v>
      </c>
      <c r="P12" s="32">
        <v>0</v>
      </c>
      <c r="Q12" s="32">
        <v>1692920</v>
      </c>
      <c r="R12" s="32">
        <v>1495604.5749898693</v>
      </c>
      <c r="S12" s="32">
        <v>3765911</v>
      </c>
      <c r="T12" s="32">
        <v>2150903.3118539201</v>
      </c>
      <c r="U12" s="32">
        <v>19736</v>
      </c>
      <c r="V12" s="32">
        <v>6124.51</v>
      </c>
      <c r="W12" s="32">
        <v>3020</v>
      </c>
      <c r="X12" s="32">
        <v>1510.15</v>
      </c>
      <c r="Y12" s="32">
        <v>369566</v>
      </c>
      <c r="Z12" s="32">
        <v>260016.58571444557</v>
      </c>
      <c r="AA12" s="32">
        <v>5944339</v>
      </c>
      <c r="AB12" s="32">
        <v>4531085.7305345107</v>
      </c>
      <c r="AC12" s="32">
        <v>1242060</v>
      </c>
      <c r="AD12" s="32">
        <v>485924.11834035418</v>
      </c>
      <c r="AE12" s="32">
        <v>807593</v>
      </c>
      <c r="AF12" s="32">
        <v>530809.76277460018</v>
      </c>
      <c r="AG12" s="32">
        <v>0</v>
      </c>
      <c r="AH12" s="32">
        <v>0</v>
      </c>
      <c r="AI12" s="32">
        <v>2259444</v>
      </c>
      <c r="AJ12" s="32">
        <v>1686440.563165301</v>
      </c>
      <c r="AK12" s="32">
        <v>0</v>
      </c>
      <c r="AL12" s="32">
        <v>0</v>
      </c>
      <c r="AM12" s="34">
        <f t="shared" si="0"/>
        <v>26915332.033088237</v>
      </c>
      <c r="AN12" s="34">
        <f t="shared" si="1"/>
        <v>11248144.118386595</v>
      </c>
    </row>
    <row r="13" spans="1:40" ht="24.95" customHeight="1" x14ac:dyDescent="0.2">
      <c r="A13" s="20">
        <v>8</v>
      </c>
      <c r="B13" s="31" t="s">
        <v>31</v>
      </c>
      <c r="C13" s="32">
        <v>500477.33</v>
      </c>
      <c r="D13" s="32">
        <v>0</v>
      </c>
      <c r="E13" s="32">
        <v>195831.45055000007</v>
      </c>
      <c r="F13" s="32">
        <v>0</v>
      </c>
      <c r="G13" s="32">
        <v>572780.15860500012</v>
      </c>
      <c r="H13" s="32">
        <v>192.00771979999999</v>
      </c>
      <c r="I13" s="32">
        <v>6679630.7100000009</v>
      </c>
      <c r="J13" s="32">
        <v>0</v>
      </c>
      <c r="K13" s="32">
        <v>3775527.798440001</v>
      </c>
      <c r="L13" s="32">
        <v>1807975.4377742016</v>
      </c>
      <c r="M13" s="32">
        <v>2231946.0836682352</v>
      </c>
      <c r="N13" s="32">
        <v>244824.76346589989</v>
      </c>
      <c r="O13" s="32">
        <v>0</v>
      </c>
      <c r="P13" s="32">
        <v>0</v>
      </c>
      <c r="Q13" s="32">
        <v>0</v>
      </c>
      <c r="R13" s="32">
        <v>0</v>
      </c>
      <c r="S13" s="32">
        <v>0</v>
      </c>
      <c r="T13" s="32">
        <v>0</v>
      </c>
      <c r="U13" s="32">
        <v>0</v>
      </c>
      <c r="V13" s="32">
        <v>0</v>
      </c>
      <c r="W13" s="32">
        <v>0</v>
      </c>
      <c r="X13" s="32">
        <v>0</v>
      </c>
      <c r="Y13" s="32">
        <v>167993.30198800002</v>
      </c>
      <c r="Z13" s="32">
        <v>146994.39808700001</v>
      </c>
      <c r="AA13" s="32">
        <v>1976067.2224120006</v>
      </c>
      <c r="AB13" s="32">
        <v>989875.3097294058</v>
      </c>
      <c r="AC13" s="32">
        <v>0</v>
      </c>
      <c r="AD13" s="32">
        <v>0</v>
      </c>
      <c r="AE13" s="32">
        <v>1279079.6099999999</v>
      </c>
      <c r="AF13" s="32">
        <v>460536.7462489999</v>
      </c>
      <c r="AG13" s="32">
        <v>0</v>
      </c>
      <c r="AH13" s="32">
        <v>0</v>
      </c>
      <c r="AI13" s="32">
        <v>360494.97600000002</v>
      </c>
      <c r="AJ13" s="32">
        <v>1306.5530515999999</v>
      </c>
      <c r="AK13" s="32">
        <v>0</v>
      </c>
      <c r="AL13" s="32">
        <v>0</v>
      </c>
      <c r="AM13" s="34">
        <f t="shared" si="0"/>
        <v>17739828.641663238</v>
      </c>
      <c r="AN13" s="34">
        <f t="shared" si="1"/>
        <v>3651705.2160769077</v>
      </c>
    </row>
    <row r="14" spans="1:40" ht="24.95" customHeight="1" x14ac:dyDescent="0.2">
      <c r="A14" s="20">
        <v>9</v>
      </c>
      <c r="B14" s="31" t="s">
        <v>95</v>
      </c>
      <c r="C14" s="32">
        <v>142804.42024947456</v>
      </c>
      <c r="D14" s="32">
        <v>45813.93896515228</v>
      </c>
      <c r="E14" s="32">
        <v>3768.4250000000002</v>
      </c>
      <c r="F14" s="32">
        <v>6746.8000000000102</v>
      </c>
      <c r="G14" s="32">
        <v>262187.94644493348</v>
      </c>
      <c r="H14" s="32">
        <v>165459.93127639912</v>
      </c>
      <c r="I14" s="32">
        <v>8831133.1713949125</v>
      </c>
      <c r="J14" s="32">
        <v>243083.16989671241</v>
      </c>
      <c r="K14" s="32">
        <v>2855571.3071926944</v>
      </c>
      <c r="L14" s="32">
        <v>243403.30161823879</v>
      </c>
      <c r="M14" s="32">
        <v>2005330.4714584167</v>
      </c>
      <c r="N14" s="32">
        <v>19426.916553191695</v>
      </c>
      <c r="O14" s="32">
        <v>0</v>
      </c>
      <c r="P14" s="32">
        <v>0</v>
      </c>
      <c r="Q14" s="32">
        <v>143151.12</v>
      </c>
      <c r="R14" s="32">
        <v>143151.12</v>
      </c>
      <c r="S14" s="32">
        <v>56802.2</v>
      </c>
      <c r="T14" s="32">
        <v>56802.2</v>
      </c>
      <c r="U14" s="32">
        <v>0</v>
      </c>
      <c r="V14" s="32">
        <v>0</v>
      </c>
      <c r="W14" s="32">
        <v>0</v>
      </c>
      <c r="X14" s="32">
        <v>0</v>
      </c>
      <c r="Y14" s="32">
        <v>96012.566650999943</v>
      </c>
      <c r="Z14" s="32">
        <v>49926.006289999998</v>
      </c>
      <c r="AA14" s="32">
        <v>1318325.0577595099</v>
      </c>
      <c r="AB14" s="32">
        <v>390249.56614263507</v>
      </c>
      <c r="AC14" s="32">
        <v>109594.73224122</v>
      </c>
      <c r="AD14" s="32">
        <v>34545.931366611789</v>
      </c>
      <c r="AE14" s="32">
        <v>2795.6</v>
      </c>
      <c r="AF14" s="32">
        <v>0</v>
      </c>
      <c r="AG14" s="32">
        <v>0</v>
      </c>
      <c r="AH14" s="32">
        <v>0</v>
      </c>
      <c r="AI14" s="32">
        <v>143360.195167</v>
      </c>
      <c r="AJ14" s="32">
        <v>119231.1950621858</v>
      </c>
      <c r="AK14" s="32">
        <v>0</v>
      </c>
      <c r="AL14" s="32">
        <v>0</v>
      </c>
      <c r="AM14" s="34">
        <f t="shared" si="0"/>
        <v>15970837.21355916</v>
      </c>
      <c r="AN14" s="34">
        <f t="shared" si="1"/>
        <v>1517840.0771711271</v>
      </c>
    </row>
    <row r="15" spans="1:40" ht="24.95" customHeight="1" x14ac:dyDescent="0.2">
      <c r="A15" s="20">
        <v>10</v>
      </c>
      <c r="B15" s="31" t="s">
        <v>32</v>
      </c>
      <c r="C15" s="32">
        <v>319690.62349999812</v>
      </c>
      <c r="D15" s="32">
        <v>0</v>
      </c>
      <c r="E15" s="32">
        <v>334221.61140000034</v>
      </c>
      <c r="F15" s="32">
        <v>0</v>
      </c>
      <c r="G15" s="32">
        <v>409171.26937157172</v>
      </c>
      <c r="H15" s="32">
        <v>52096.210197787928</v>
      </c>
      <c r="I15" s="32">
        <v>9714840.9544999618</v>
      </c>
      <c r="J15" s="32">
        <v>294039.15000000002</v>
      </c>
      <c r="K15" s="32">
        <v>1399207.3678743695</v>
      </c>
      <c r="L15" s="32">
        <v>1039697.2815023528</v>
      </c>
      <c r="M15" s="32">
        <v>1884903.0146357371</v>
      </c>
      <c r="N15" s="32">
        <v>134755.17031610574</v>
      </c>
      <c r="O15" s="32">
        <v>0</v>
      </c>
      <c r="P15" s="32">
        <v>0</v>
      </c>
      <c r="Q15" s="32">
        <v>0</v>
      </c>
      <c r="R15" s="32">
        <v>0</v>
      </c>
      <c r="S15" s="32">
        <v>0</v>
      </c>
      <c r="T15" s="32">
        <v>0</v>
      </c>
      <c r="U15" s="32">
        <v>0</v>
      </c>
      <c r="V15" s="32">
        <v>0</v>
      </c>
      <c r="W15" s="32">
        <v>0</v>
      </c>
      <c r="X15" s="32">
        <v>0</v>
      </c>
      <c r="Y15" s="32">
        <v>134509.42772199999</v>
      </c>
      <c r="Z15" s="32">
        <v>103969.0776395889</v>
      </c>
      <c r="AA15" s="32">
        <v>13422.5</v>
      </c>
      <c r="AB15" s="32">
        <v>12561.012000000006</v>
      </c>
      <c r="AC15" s="32">
        <v>0</v>
      </c>
      <c r="AD15" s="32">
        <v>0</v>
      </c>
      <c r="AE15" s="32">
        <v>0</v>
      </c>
      <c r="AF15" s="32">
        <v>0</v>
      </c>
      <c r="AG15" s="32">
        <v>0</v>
      </c>
      <c r="AH15" s="32">
        <v>0</v>
      </c>
      <c r="AI15" s="32">
        <v>0</v>
      </c>
      <c r="AJ15" s="32">
        <v>0</v>
      </c>
      <c r="AK15" s="32">
        <v>0</v>
      </c>
      <c r="AL15" s="32">
        <v>0</v>
      </c>
      <c r="AM15" s="34">
        <f t="shared" si="0"/>
        <v>14209966.769003637</v>
      </c>
      <c r="AN15" s="34">
        <f t="shared" si="1"/>
        <v>1637117.9016558353</v>
      </c>
    </row>
    <row r="16" spans="1:40" ht="24.95" customHeight="1" x14ac:dyDescent="0.2">
      <c r="A16" s="20">
        <v>11</v>
      </c>
      <c r="B16" s="31" t="s">
        <v>34</v>
      </c>
      <c r="C16" s="32">
        <v>223243.0201390126</v>
      </c>
      <c r="D16" s="32">
        <v>2054.3832658056899</v>
      </c>
      <c r="E16" s="32">
        <v>521766.20670594194</v>
      </c>
      <c r="F16" s="32">
        <v>182.079238095238</v>
      </c>
      <c r="G16" s="32">
        <v>156430.61821714064</v>
      </c>
      <c r="H16" s="32">
        <v>1171.949034288783</v>
      </c>
      <c r="I16" s="32">
        <v>1903689.6661365135</v>
      </c>
      <c r="J16" s="32">
        <v>60553.981868952818</v>
      </c>
      <c r="K16" s="32">
        <v>3525199.1124556838</v>
      </c>
      <c r="L16" s="32">
        <v>20997.011530135493</v>
      </c>
      <c r="M16" s="32">
        <v>2295415.3964437894</v>
      </c>
      <c r="N16" s="32">
        <v>41741.420299999998</v>
      </c>
      <c r="O16" s="32">
        <v>0</v>
      </c>
      <c r="P16" s="32">
        <v>0</v>
      </c>
      <c r="Q16" s="32">
        <v>0</v>
      </c>
      <c r="R16" s="32">
        <v>0</v>
      </c>
      <c r="S16" s="32">
        <v>0</v>
      </c>
      <c r="T16" s="32">
        <v>0</v>
      </c>
      <c r="U16" s="32">
        <v>0</v>
      </c>
      <c r="V16" s="32">
        <v>0</v>
      </c>
      <c r="W16" s="32">
        <v>0</v>
      </c>
      <c r="X16" s="32">
        <v>0</v>
      </c>
      <c r="Y16" s="32">
        <v>425371.20223109599</v>
      </c>
      <c r="Z16" s="32">
        <v>241589.79378818101</v>
      </c>
      <c r="AA16" s="32">
        <v>1013411.6310441797</v>
      </c>
      <c r="AB16" s="32">
        <v>597018.08188816858</v>
      </c>
      <c r="AC16" s="32">
        <v>776730.35473275883</v>
      </c>
      <c r="AD16" s="32">
        <v>343967.75815384614</v>
      </c>
      <c r="AE16" s="32">
        <v>160629.5453</v>
      </c>
      <c r="AF16" s="32">
        <v>112700.50787759977</v>
      </c>
      <c r="AG16" s="32">
        <v>0</v>
      </c>
      <c r="AH16" s="32">
        <v>0</v>
      </c>
      <c r="AI16" s="32">
        <v>95553.603618094246</v>
      </c>
      <c r="AJ16" s="32">
        <v>45607.984738667496</v>
      </c>
      <c r="AK16" s="32">
        <v>0</v>
      </c>
      <c r="AL16" s="32">
        <v>0</v>
      </c>
      <c r="AM16" s="34">
        <f t="shared" si="0"/>
        <v>11097440.357024211</v>
      </c>
      <c r="AN16" s="34">
        <f t="shared" si="1"/>
        <v>1467584.9516837408</v>
      </c>
    </row>
    <row r="17" spans="1:40" ht="24.95" customHeight="1" x14ac:dyDescent="0.2">
      <c r="A17" s="20">
        <v>12</v>
      </c>
      <c r="B17" s="31" t="s">
        <v>40</v>
      </c>
      <c r="C17" s="32">
        <v>115127.77</v>
      </c>
      <c r="D17" s="32">
        <v>61612.4</v>
      </c>
      <c r="E17" s="32">
        <v>0</v>
      </c>
      <c r="F17" s="32">
        <v>0</v>
      </c>
      <c r="G17" s="32">
        <v>128188.95303499998</v>
      </c>
      <c r="H17" s="32">
        <v>101745.86300000001</v>
      </c>
      <c r="I17" s="32">
        <v>0</v>
      </c>
      <c r="J17" s="32">
        <v>0</v>
      </c>
      <c r="K17" s="32">
        <v>1276877.5785240005</v>
      </c>
      <c r="L17" s="32">
        <v>729907.37</v>
      </c>
      <c r="M17" s="32">
        <v>1766665.9989832349</v>
      </c>
      <c r="N17" s="32">
        <v>35111.879999999997</v>
      </c>
      <c r="O17" s="32">
        <v>0</v>
      </c>
      <c r="P17" s="32">
        <v>0</v>
      </c>
      <c r="Q17" s="32">
        <v>2115306.3204569998</v>
      </c>
      <c r="R17" s="32">
        <v>2115306.3204569998</v>
      </c>
      <c r="S17" s="32">
        <v>1390608.8073429996</v>
      </c>
      <c r="T17" s="32">
        <v>1389495.1623430001</v>
      </c>
      <c r="U17" s="32">
        <v>0</v>
      </c>
      <c r="V17" s="32">
        <v>0</v>
      </c>
      <c r="W17" s="32">
        <v>0</v>
      </c>
      <c r="X17" s="32">
        <v>0</v>
      </c>
      <c r="Y17" s="32">
        <v>48079.948680000001</v>
      </c>
      <c r="Z17" s="32">
        <v>35930.35</v>
      </c>
      <c r="AA17" s="32">
        <v>549764.32228090998</v>
      </c>
      <c r="AB17" s="32">
        <v>375335.13</v>
      </c>
      <c r="AC17" s="32">
        <v>153612.05426190997</v>
      </c>
      <c r="AD17" s="32">
        <v>138117.85999999999</v>
      </c>
      <c r="AE17" s="32">
        <v>0</v>
      </c>
      <c r="AF17" s="32">
        <v>0</v>
      </c>
      <c r="AG17" s="32">
        <v>0</v>
      </c>
      <c r="AH17" s="32">
        <v>0</v>
      </c>
      <c r="AI17" s="32">
        <v>229077.75767500006</v>
      </c>
      <c r="AJ17" s="32">
        <v>127655.17000000001</v>
      </c>
      <c r="AK17" s="32">
        <v>0</v>
      </c>
      <c r="AL17" s="32">
        <v>0</v>
      </c>
      <c r="AM17" s="34">
        <f t="shared" si="0"/>
        <v>7773309.5112400558</v>
      </c>
      <c r="AN17" s="34">
        <f t="shared" si="1"/>
        <v>5110217.5057999995</v>
      </c>
    </row>
    <row r="18" spans="1:40" ht="24.95" customHeight="1" x14ac:dyDescent="0.2">
      <c r="A18" s="20">
        <v>13</v>
      </c>
      <c r="B18" s="31" t="s">
        <v>37</v>
      </c>
      <c r="C18" s="32">
        <v>24346.091250000001</v>
      </c>
      <c r="D18" s="32">
        <v>0</v>
      </c>
      <c r="E18" s="32">
        <v>16923</v>
      </c>
      <c r="F18" s="32">
        <v>0</v>
      </c>
      <c r="G18" s="32">
        <v>385818.32727314997</v>
      </c>
      <c r="H18" s="32">
        <v>271672.26</v>
      </c>
      <c r="I18" s="32">
        <v>1727232.8798249699</v>
      </c>
      <c r="J18" s="32">
        <v>0</v>
      </c>
      <c r="K18" s="32">
        <v>1062439.93451132</v>
      </c>
      <c r="L18" s="32">
        <v>0</v>
      </c>
      <c r="M18" s="32">
        <v>1917459.4374639655</v>
      </c>
      <c r="N18" s="32">
        <v>0</v>
      </c>
      <c r="O18" s="32">
        <v>0</v>
      </c>
      <c r="P18" s="32">
        <v>0</v>
      </c>
      <c r="Q18" s="32">
        <v>498322.57</v>
      </c>
      <c r="R18" s="32">
        <v>498322.57</v>
      </c>
      <c r="S18" s="32">
        <v>424770.16000000003</v>
      </c>
      <c r="T18" s="32">
        <v>424770.16000000003</v>
      </c>
      <c r="U18" s="32">
        <v>0</v>
      </c>
      <c r="V18" s="32">
        <v>0</v>
      </c>
      <c r="W18" s="32">
        <v>0</v>
      </c>
      <c r="X18" s="32">
        <v>0</v>
      </c>
      <c r="Y18" s="32">
        <v>36121.315047999989</v>
      </c>
      <c r="Z18" s="32">
        <v>0</v>
      </c>
      <c r="AA18" s="32">
        <v>401273.29048800305</v>
      </c>
      <c r="AB18" s="32">
        <v>75639.774192673271</v>
      </c>
      <c r="AC18" s="32">
        <v>0</v>
      </c>
      <c r="AD18" s="32">
        <v>0</v>
      </c>
      <c r="AE18" s="32">
        <v>69941.573000000004</v>
      </c>
      <c r="AF18" s="32">
        <v>0</v>
      </c>
      <c r="AG18" s="32">
        <v>0</v>
      </c>
      <c r="AH18" s="32">
        <v>0</v>
      </c>
      <c r="AI18" s="32">
        <v>230148.809088482</v>
      </c>
      <c r="AJ18" s="32">
        <v>1954.2092073267327</v>
      </c>
      <c r="AK18" s="32">
        <v>0</v>
      </c>
      <c r="AL18" s="32">
        <v>0</v>
      </c>
      <c r="AM18" s="34">
        <f t="shared" si="0"/>
        <v>6794797.38794789</v>
      </c>
      <c r="AN18" s="34">
        <f t="shared" si="1"/>
        <v>1272358.9734</v>
      </c>
    </row>
    <row r="19" spans="1:40" ht="24.95" customHeight="1" x14ac:dyDescent="0.2">
      <c r="A19" s="20">
        <v>14</v>
      </c>
      <c r="B19" s="31" t="s">
        <v>42</v>
      </c>
      <c r="C19" s="32">
        <v>415.72</v>
      </c>
      <c r="D19" s="32">
        <v>0</v>
      </c>
      <c r="E19" s="32">
        <v>2993</v>
      </c>
      <c r="F19" s="32">
        <v>0</v>
      </c>
      <c r="G19" s="32">
        <v>115553.06817938597</v>
      </c>
      <c r="H19" s="32">
        <v>84728.030184456205</v>
      </c>
      <c r="I19" s="32">
        <v>1585426.2523869856</v>
      </c>
      <c r="J19" s="32">
        <v>0</v>
      </c>
      <c r="K19" s="32">
        <v>1173422.9613208205</v>
      </c>
      <c r="L19" s="32">
        <v>194287.45472557377</v>
      </c>
      <c r="M19" s="32">
        <v>1525215.0930882355</v>
      </c>
      <c r="N19" s="32">
        <v>10601.044999999993</v>
      </c>
      <c r="O19" s="32">
        <v>0</v>
      </c>
      <c r="P19" s="32">
        <v>0</v>
      </c>
      <c r="Q19" s="32">
        <v>810660.1</v>
      </c>
      <c r="R19" s="32">
        <v>801582.08499999996</v>
      </c>
      <c r="S19" s="32">
        <v>910327.44138753554</v>
      </c>
      <c r="T19" s="32">
        <v>852113.54638753599</v>
      </c>
      <c r="U19" s="32">
        <v>0</v>
      </c>
      <c r="V19" s="32">
        <v>0</v>
      </c>
      <c r="W19" s="32">
        <v>0</v>
      </c>
      <c r="X19" s="32">
        <v>0</v>
      </c>
      <c r="Y19" s="32">
        <v>160074.62837171979</v>
      </c>
      <c r="Z19" s="32">
        <v>128953.65469737601</v>
      </c>
      <c r="AA19" s="32">
        <v>470973.70226214506</v>
      </c>
      <c r="AB19" s="32">
        <v>393845.91391947231</v>
      </c>
      <c r="AC19" s="32">
        <v>0</v>
      </c>
      <c r="AD19" s="32">
        <v>0</v>
      </c>
      <c r="AE19" s="32">
        <v>0</v>
      </c>
      <c r="AF19" s="32">
        <v>0</v>
      </c>
      <c r="AG19" s="32">
        <v>0</v>
      </c>
      <c r="AH19" s="32">
        <v>0</v>
      </c>
      <c r="AI19" s="32">
        <v>6143.7</v>
      </c>
      <c r="AJ19" s="32">
        <v>5271.7</v>
      </c>
      <c r="AK19" s="32">
        <v>0</v>
      </c>
      <c r="AL19" s="32">
        <v>0</v>
      </c>
      <c r="AM19" s="34">
        <f t="shared" si="0"/>
        <v>6761205.6669968283</v>
      </c>
      <c r="AN19" s="34">
        <f t="shared" si="1"/>
        <v>2471383.4299144144</v>
      </c>
    </row>
    <row r="20" spans="1:40" ht="24.95" customHeight="1" x14ac:dyDescent="0.2">
      <c r="A20" s="20">
        <v>15</v>
      </c>
      <c r="B20" s="33" t="s">
        <v>38</v>
      </c>
      <c r="C20" s="32">
        <v>0</v>
      </c>
      <c r="D20" s="32">
        <v>0</v>
      </c>
      <c r="E20" s="32">
        <v>8871.5</v>
      </c>
      <c r="F20" s="32">
        <v>0</v>
      </c>
      <c r="G20" s="32">
        <v>57921.929999999993</v>
      </c>
      <c r="H20" s="32">
        <v>20075.66</v>
      </c>
      <c r="I20" s="32">
        <v>2949448.43</v>
      </c>
      <c r="J20" s="32">
        <v>0</v>
      </c>
      <c r="K20" s="32">
        <v>1694284.25</v>
      </c>
      <c r="L20" s="32">
        <v>1185998.98</v>
      </c>
      <c r="M20" s="32">
        <v>1845997.2330882356</v>
      </c>
      <c r="N20" s="32">
        <v>86769.8</v>
      </c>
      <c r="O20" s="32">
        <v>0</v>
      </c>
      <c r="P20" s="32">
        <v>0</v>
      </c>
      <c r="Q20" s="32">
        <v>54543.75</v>
      </c>
      <c r="R20" s="32">
        <v>42226.78</v>
      </c>
      <c r="S20" s="32">
        <v>17454</v>
      </c>
      <c r="T20" s="32">
        <v>13512.57</v>
      </c>
      <c r="U20" s="32">
        <v>0</v>
      </c>
      <c r="V20" s="32">
        <v>0</v>
      </c>
      <c r="W20" s="32">
        <v>0</v>
      </c>
      <c r="X20" s="32">
        <v>0</v>
      </c>
      <c r="Y20" s="32">
        <v>52568.719999999994</v>
      </c>
      <c r="Z20" s="32">
        <v>42055</v>
      </c>
      <c r="AA20" s="32">
        <v>41411.72</v>
      </c>
      <c r="AB20" s="32">
        <v>33129.379999999997</v>
      </c>
      <c r="AC20" s="32">
        <v>0</v>
      </c>
      <c r="AD20" s="32">
        <v>0</v>
      </c>
      <c r="AE20" s="32">
        <v>23326.83</v>
      </c>
      <c r="AF20" s="32">
        <v>0</v>
      </c>
      <c r="AG20" s="32">
        <v>0</v>
      </c>
      <c r="AH20" s="32">
        <v>0</v>
      </c>
      <c r="AI20" s="32">
        <v>0</v>
      </c>
      <c r="AJ20" s="32">
        <v>0</v>
      </c>
      <c r="AK20" s="32">
        <v>0</v>
      </c>
      <c r="AL20" s="32">
        <v>0</v>
      </c>
      <c r="AM20" s="34">
        <f t="shared" si="0"/>
        <v>6745828.3630882353</v>
      </c>
      <c r="AN20" s="34">
        <f t="shared" si="1"/>
        <v>1423768.17</v>
      </c>
    </row>
    <row r="21" spans="1:40" ht="24.95" customHeight="1" x14ac:dyDescent="0.2">
      <c r="A21" s="20">
        <v>16</v>
      </c>
      <c r="B21" s="33" t="s">
        <v>39</v>
      </c>
      <c r="C21" s="32">
        <v>2664</v>
      </c>
      <c r="D21" s="32">
        <v>0</v>
      </c>
      <c r="E21" s="32">
        <v>0</v>
      </c>
      <c r="F21" s="32">
        <v>0</v>
      </c>
      <c r="G21" s="32">
        <v>13749.95567499999</v>
      </c>
      <c r="H21" s="32">
        <v>0</v>
      </c>
      <c r="I21" s="32">
        <v>0</v>
      </c>
      <c r="J21" s="32">
        <v>0</v>
      </c>
      <c r="K21" s="32">
        <v>3213667.8033309975</v>
      </c>
      <c r="L21" s="32">
        <v>0</v>
      </c>
      <c r="M21" s="32">
        <v>1836769.2292412354</v>
      </c>
      <c r="N21" s="32">
        <v>0</v>
      </c>
      <c r="O21" s="32">
        <v>0</v>
      </c>
      <c r="P21" s="32">
        <v>0</v>
      </c>
      <c r="Q21" s="32">
        <v>0</v>
      </c>
      <c r="R21" s="32">
        <v>0</v>
      </c>
      <c r="S21" s="32">
        <v>0</v>
      </c>
      <c r="T21" s="32">
        <v>0</v>
      </c>
      <c r="U21" s="32">
        <v>0</v>
      </c>
      <c r="V21" s="32">
        <v>0</v>
      </c>
      <c r="W21" s="32">
        <v>0</v>
      </c>
      <c r="X21" s="32">
        <v>0</v>
      </c>
      <c r="Y21" s="32">
        <v>0</v>
      </c>
      <c r="Z21" s="32">
        <v>0</v>
      </c>
      <c r="AA21" s="32">
        <v>207</v>
      </c>
      <c r="AB21" s="32">
        <v>0</v>
      </c>
      <c r="AC21" s="32">
        <v>0</v>
      </c>
      <c r="AD21" s="32">
        <v>0</v>
      </c>
      <c r="AE21" s="32">
        <v>0</v>
      </c>
      <c r="AF21" s="32">
        <v>0</v>
      </c>
      <c r="AG21" s="32">
        <v>365</v>
      </c>
      <c r="AH21" s="32">
        <v>0</v>
      </c>
      <c r="AI21" s="32">
        <v>0</v>
      </c>
      <c r="AJ21" s="32">
        <v>0</v>
      </c>
      <c r="AK21" s="32">
        <v>0</v>
      </c>
      <c r="AL21" s="32">
        <v>0</v>
      </c>
      <c r="AM21" s="34">
        <f t="shared" si="0"/>
        <v>5067422.9882472325</v>
      </c>
      <c r="AN21" s="34">
        <f t="shared" si="1"/>
        <v>0</v>
      </c>
    </row>
    <row r="22" spans="1:40" ht="24.95" customHeight="1" x14ac:dyDescent="0.2">
      <c r="A22" s="20">
        <v>17</v>
      </c>
      <c r="B22" s="33" t="s">
        <v>41</v>
      </c>
      <c r="C22" s="32">
        <v>0</v>
      </c>
      <c r="D22" s="32">
        <v>0</v>
      </c>
      <c r="E22" s="32">
        <v>720</v>
      </c>
      <c r="F22" s="32">
        <v>0</v>
      </c>
      <c r="G22" s="32">
        <v>179.72800000000001</v>
      </c>
      <c r="H22" s="32">
        <v>0</v>
      </c>
      <c r="I22" s="32">
        <v>0</v>
      </c>
      <c r="J22" s="32">
        <v>0</v>
      </c>
      <c r="K22" s="32">
        <v>541338.35821943032</v>
      </c>
      <c r="L22" s="32">
        <v>0</v>
      </c>
      <c r="M22" s="32">
        <v>1712015.6626247433</v>
      </c>
      <c r="N22" s="32">
        <v>0</v>
      </c>
      <c r="O22" s="32">
        <v>0</v>
      </c>
      <c r="P22" s="32">
        <v>0</v>
      </c>
      <c r="Q22" s="32">
        <v>0</v>
      </c>
      <c r="R22" s="32">
        <v>0</v>
      </c>
      <c r="S22" s="32">
        <v>0</v>
      </c>
      <c r="T22" s="32">
        <v>0</v>
      </c>
      <c r="U22" s="32">
        <v>0</v>
      </c>
      <c r="V22" s="32">
        <v>0</v>
      </c>
      <c r="W22" s="32">
        <v>0</v>
      </c>
      <c r="X22" s="32">
        <v>0</v>
      </c>
      <c r="Y22" s="32">
        <v>0</v>
      </c>
      <c r="Z22" s="32">
        <v>0</v>
      </c>
      <c r="AA22" s="32">
        <v>423.89</v>
      </c>
      <c r="AB22" s="32">
        <v>0</v>
      </c>
      <c r="AC22" s="32">
        <v>0</v>
      </c>
      <c r="AD22" s="32">
        <v>0</v>
      </c>
      <c r="AE22" s="32">
        <v>129835.40941803908</v>
      </c>
      <c r="AF22" s="32">
        <v>0</v>
      </c>
      <c r="AG22" s="32">
        <v>0</v>
      </c>
      <c r="AH22" s="32">
        <v>0</v>
      </c>
      <c r="AI22" s="32">
        <v>0</v>
      </c>
      <c r="AJ22" s="32">
        <v>0</v>
      </c>
      <c r="AK22" s="32">
        <v>0</v>
      </c>
      <c r="AL22" s="32">
        <v>0</v>
      </c>
      <c r="AM22" s="34">
        <f t="shared" si="0"/>
        <v>2384513.0482622129</v>
      </c>
      <c r="AN22" s="34">
        <f t="shared" si="1"/>
        <v>0</v>
      </c>
    </row>
    <row r="23" spans="1:40" x14ac:dyDescent="0.2">
      <c r="A23" s="22"/>
      <c r="B23" s="23" t="s">
        <v>22</v>
      </c>
      <c r="C23" s="35">
        <f t="shared" ref="C23:AN23" si="2">SUM(C6:C22)</f>
        <v>34516153.547456644</v>
      </c>
      <c r="D23" s="35">
        <f t="shared" si="2"/>
        <v>3958226.8304243153</v>
      </c>
      <c r="E23" s="35">
        <f t="shared" si="2"/>
        <v>6328036.2950108796</v>
      </c>
      <c r="F23" s="35">
        <f t="shared" si="2"/>
        <v>23980.113803133176</v>
      </c>
      <c r="G23" s="35">
        <f t="shared" si="2"/>
        <v>8381651.8147726003</v>
      </c>
      <c r="H23" s="35">
        <f t="shared" si="2"/>
        <v>910592.6094546126</v>
      </c>
      <c r="I23" s="35">
        <f t="shared" si="2"/>
        <v>180969884.21495122</v>
      </c>
      <c r="J23" s="35">
        <f t="shared" si="2"/>
        <v>925603.68590650964</v>
      </c>
      <c r="K23" s="35">
        <f t="shared" si="2"/>
        <v>84382602.336252421</v>
      </c>
      <c r="L23" s="35">
        <f t="shared" si="2"/>
        <v>15441384.42616215</v>
      </c>
      <c r="M23" s="35">
        <f t="shared" si="2"/>
        <v>41703065.1122512</v>
      </c>
      <c r="N23" s="35">
        <f t="shared" si="2"/>
        <v>3758289.1263498943</v>
      </c>
      <c r="O23" s="35">
        <f t="shared" si="2"/>
        <v>307041.43326000002</v>
      </c>
      <c r="P23" s="35">
        <f t="shared" si="2"/>
        <v>423367.67356934107</v>
      </c>
      <c r="Q23" s="35">
        <f t="shared" si="2"/>
        <v>5602656.4611670002</v>
      </c>
      <c r="R23" s="35">
        <f t="shared" si="2"/>
        <v>5363304.7750468692</v>
      </c>
      <c r="S23" s="35">
        <f t="shared" si="2"/>
        <v>6577563.608730536</v>
      </c>
      <c r="T23" s="35">
        <f t="shared" si="2"/>
        <v>4899286.9505844563</v>
      </c>
      <c r="U23" s="35">
        <f t="shared" si="2"/>
        <v>179656.62580000001</v>
      </c>
      <c r="V23" s="35">
        <f t="shared" si="2"/>
        <v>88723.591440254604</v>
      </c>
      <c r="W23" s="35">
        <f t="shared" si="2"/>
        <v>3020</v>
      </c>
      <c r="X23" s="35">
        <f t="shared" si="2"/>
        <v>1510.15</v>
      </c>
      <c r="Y23" s="35">
        <f t="shared" si="2"/>
        <v>8008818.9132591169</v>
      </c>
      <c r="Z23" s="35">
        <f t="shared" si="2"/>
        <v>2670104.4184285011</v>
      </c>
      <c r="AA23" s="35">
        <f t="shared" si="2"/>
        <v>72005935.683066562</v>
      </c>
      <c r="AB23" s="35">
        <f t="shared" si="2"/>
        <v>43880296.035553761</v>
      </c>
      <c r="AC23" s="35">
        <f t="shared" si="2"/>
        <v>3360393.1537688891</v>
      </c>
      <c r="AD23" s="35">
        <f t="shared" si="2"/>
        <v>1946464.7628824366</v>
      </c>
      <c r="AE23" s="35">
        <f t="shared" si="2"/>
        <v>7761907.1270760391</v>
      </c>
      <c r="AF23" s="35">
        <f t="shared" si="2"/>
        <v>4160062.937122365</v>
      </c>
      <c r="AG23" s="35">
        <f t="shared" si="2"/>
        <v>507037.12711851386</v>
      </c>
      <c r="AH23" s="35">
        <f t="shared" si="2"/>
        <v>0</v>
      </c>
      <c r="AI23" s="35">
        <f t="shared" si="2"/>
        <v>21249693.005524635</v>
      </c>
      <c r="AJ23" s="35">
        <f t="shared" si="2"/>
        <v>12233363.248900866</v>
      </c>
      <c r="AK23" s="35">
        <f t="shared" si="2"/>
        <v>0</v>
      </c>
      <c r="AL23" s="35">
        <f t="shared" si="2"/>
        <v>0</v>
      </c>
      <c r="AM23" s="35">
        <f t="shared" si="2"/>
        <v>481845116.45946628</v>
      </c>
      <c r="AN23" s="35">
        <f t="shared" si="2"/>
        <v>100684561.33562946</v>
      </c>
    </row>
    <row r="24" spans="1:40" x14ac:dyDescent="0.2">
      <c r="A24" s="41"/>
      <c r="B24" s="42"/>
      <c r="C24" s="44"/>
      <c r="D24" s="44"/>
      <c r="E24" s="44"/>
      <c r="F24" s="44"/>
      <c r="G24" s="44"/>
      <c r="H24" s="44"/>
      <c r="I24" s="44"/>
      <c r="J24" s="44"/>
      <c r="K24" s="44"/>
      <c r="L24" s="44"/>
      <c r="M24" s="44"/>
      <c r="N24" s="44"/>
      <c r="O24" s="44"/>
      <c r="P24" s="44"/>
      <c r="Q24" s="44"/>
      <c r="R24" s="44"/>
      <c r="S24" s="44"/>
      <c r="T24" s="44"/>
      <c r="U24" s="44"/>
      <c r="V24" s="44"/>
      <c r="W24" s="44"/>
      <c r="X24" s="44"/>
      <c r="Y24" s="44"/>
      <c r="Z24" s="44"/>
      <c r="AA24" s="44"/>
      <c r="AB24" s="44"/>
      <c r="AC24" s="44"/>
      <c r="AD24" s="44"/>
      <c r="AE24" s="44"/>
      <c r="AF24" s="44"/>
      <c r="AG24" s="44"/>
      <c r="AH24" s="44"/>
      <c r="AI24" s="44"/>
      <c r="AJ24" s="44"/>
      <c r="AK24" s="44"/>
      <c r="AL24" s="44"/>
      <c r="AM24" s="44"/>
      <c r="AN24" s="44"/>
    </row>
    <row r="25" spans="1:40" s="14" customFormat="1" ht="12.75" customHeight="1" x14ac:dyDescent="0.2"/>
    <row r="26" spans="1:40" s="73" customFormat="1" ht="15" x14ac:dyDescent="0.2">
      <c r="B26" s="74" t="s">
        <v>50</v>
      </c>
      <c r="C26" s="75"/>
      <c r="D26" s="75"/>
      <c r="E26" s="75"/>
      <c r="F26" s="75"/>
      <c r="G26" s="75"/>
      <c r="H26" s="75"/>
      <c r="I26" s="75"/>
      <c r="J26" s="75"/>
      <c r="K26" s="75"/>
      <c r="L26" s="75"/>
      <c r="M26" s="75"/>
      <c r="N26" s="75"/>
      <c r="O26" s="75"/>
      <c r="P26" s="75"/>
      <c r="Q26" s="75"/>
      <c r="R26" s="75"/>
      <c r="S26" s="75"/>
      <c r="T26" s="75"/>
      <c r="U26" s="75"/>
      <c r="V26" s="75"/>
      <c r="W26" s="75"/>
      <c r="X26" s="75"/>
      <c r="Y26" s="75"/>
      <c r="Z26" s="75"/>
      <c r="AA26" s="75"/>
      <c r="AB26" s="75"/>
      <c r="AC26" s="75"/>
      <c r="AD26" s="75"/>
      <c r="AE26" s="75"/>
      <c r="AF26" s="75"/>
      <c r="AG26" s="75"/>
      <c r="AH26" s="75"/>
      <c r="AI26" s="75"/>
      <c r="AJ26" s="75"/>
      <c r="AK26" s="75"/>
      <c r="AL26" s="75"/>
      <c r="AM26" s="75"/>
      <c r="AN26" s="75"/>
    </row>
    <row r="27" spans="1:40" s="73" customFormat="1" ht="12.75" customHeight="1" x14ac:dyDescent="0.2">
      <c r="B27" s="109" t="s">
        <v>91</v>
      </c>
      <c r="C27" s="109"/>
      <c r="D27" s="109"/>
      <c r="E27" s="109"/>
      <c r="F27" s="109"/>
      <c r="G27" s="109"/>
      <c r="H27" s="109"/>
      <c r="I27" s="109"/>
      <c r="J27" s="109"/>
      <c r="K27" s="109"/>
      <c r="L27" s="109"/>
      <c r="M27" s="109"/>
      <c r="N27" s="109"/>
      <c r="AM27" s="75"/>
      <c r="AN27" s="75"/>
    </row>
    <row r="28" spans="1:40" s="73" customFormat="1" ht="17.25" customHeight="1" x14ac:dyDescent="0.2">
      <c r="B28" s="109"/>
      <c r="C28" s="109"/>
      <c r="D28" s="109"/>
      <c r="E28" s="109"/>
      <c r="F28" s="109"/>
      <c r="G28" s="109"/>
      <c r="H28" s="109"/>
      <c r="I28" s="109"/>
      <c r="J28" s="109"/>
      <c r="K28" s="109"/>
      <c r="L28" s="109"/>
      <c r="M28" s="109"/>
      <c r="N28" s="109"/>
      <c r="O28" s="76"/>
      <c r="P28" s="76"/>
      <c r="Q28" s="75"/>
      <c r="R28" s="75"/>
      <c r="AN28" s="75"/>
    </row>
    <row r="29" spans="1:40" ht="12.75" customHeight="1" x14ac:dyDescent="0.2">
      <c r="O29" s="5"/>
      <c r="P29" s="5"/>
    </row>
    <row r="31" spans="1:40" x14ac:dyDescent="0.2">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row>
  </sheetData>
  <sortState ref="B7:AN22">
    <sortCondition descending="1" ref="AM6:AM22"/>
  </sortState>
  <mergeCells count="22">
    <mergeCell ref="A4:A5"/>
    <mergeCell ref="B4:B5"/>
    <mergeCell ref="C4:D4"/>
    <mergeCell ref="E4:F4"/>
    <mergeCell ref="G4:H4"/>
    <mergeCell ref="AM4:AN4"/>
    <mergeCell ref="Y4:Z4"/>
    <mergeCell ref="AA4:AB4"/>
    <mergeCell ref="AC4:AD4"/>
    <mergeCell ref="AE4:AF4"/>
    <mergeCell ref="Q4:R4"/>
    <mergeCell ref="U4:V4"/>
    <mergeCell ref="W4:X4"/>
    <mergeCell ref="AG4:AH4"/>
    <mergeCell ref="AK4:AL4"/>
    <mergeCell ref="AI4:AJ4"/>
    <mergeCell ref="S4:T4"/>
    <mergeCell ref="B27:N28"/>
    <mergeCell ref="I4:J4"/>
    <mergeCell ref="K4:L4"/>
    <mergeCell ref="M4:N4"/>
    <mergeCell ref="O4:P4"/>
  </mergeCells>
  <phoneticPr fontId="3" type="noConversion"/>
  <pageMargins left="0.31" right="0.15748031496063" top="0.26" bottom="0.38" header="0.17" footer="0.15748031496063"/>
  <pageSetup scale="58" orientation="landscape" r:id="rId1"/>
  <headerFooter alignWithMargins="0">
    <oddFooter>Page &amp;P of &amp;N</oddFooter>
  </headerFooter>
  <colBreaks count="1" manualBreakCount="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CS33"/>
  <sheetViews>
    <sheetView zoomScale="85" zoomScaleNormal="85" workbookViewId="0">
      <pane xSplit="2" ySplit="6" topLeftCell="C7" activePane="bottomRight" state="frozen"/>
      <selection pane="topRight" activeCell="C1" sqref="C1"/>
      <selection pane="bottomLeft" activeCell="A6" sqref="A6"/>
      <selection pane="bottomRight" activeCell="B4" sqref="B4:B6"/>
    </sheetView>
  </sheetViews>
  <sheetFormatPr defaultRowHeight="12.75" outlineLevelCol="1" x14ac:dyDescent="0.2"/>
  <cols>
    <col min="1" max="1" width="5.85546875" style="12" customWidth="1"/>
    <col min="2" max="2" width="49.5703125" style="12" customWidth="1"/>
    <col min="3" max="5" width="12.7109375" style="12" customWidth="1" outlineLevel="1"/>
    <col min="6" max="6" width="15.140625" style="12" customWidth="1"/>
    <col min="7" max="7" width="16" style="12" customWidth="1"/>
    <col min="8" max="10" width="12.7109375" style="12" customWidth="1" outlineLevel="1"/>
    <col min="11" max="11" width="15.140625" style="12" customWidth="1"/>
    <col min="12" max="12" width="12.7109375" style="12" customWidth="1"/>
    <col min="13" max="15" width="12.7109375" style="12" customWidth="1" outlineLevel="1"/>
    <col min="16" max="16" width="15.140625" style="12" customWidth="1"/>
    <col min="17" max="17" width="12.7109375" style="12" customWidth="1"/>
    <col min="18" max="20" width="12.7109375" style="12" customWidth="1" outlineLevel="1"/>
    <col min="21" max="21" width="15.140625" style="12" customWidth="1"/>
    <col min="22" max="22" width="12.7109375" style="12" customWidth="1"/>
    <col min="23" max="25" width="12.7109375" style="12" customWidth="1" outlineLevel="1"/>
    <col min="26" max="26" width="15.140625" style="12" customWidth="1"/>
    <col min="27" max="27" width="12.7109375" style="12" customWidth="1"/>
    <col min="28" max="30" width="12.7109375" style="12" customWidth="1" outlineLevel="1"/>
    <col min="31" max="31" width="15.140625" style="12" customWidth="1"/>
    <col min="32" max="32" width="12.7109375" style="12" customWidth="1"/>
    <col min="33" max="35" width="12.7109375" style="12" customWidth="1" outlineLevel="1"/>
    <col min="36" max="36" width="15.140625" style="12" customWidth="1"/>
    <col min="37" max="37" width="12.7109375" style="12" customWidth="1"/>
    <col min="38" max="40" width="12.7109375" style="12" customWidth="1" outlineLevel="1"/>
    <col min="41" max="41" width="15.140625" style="12" customWidth="1"/>
    <col min="42" max="42" width="12.7109375" style="12" customWidth="1"/>
    <col min="43" max="45" width="12.7109375" style="12" customWidth="1" outlineLevel="1"/>
    <col min="46" max="46" width="15.140625" style="12" customWidth="1"/>
    <col min="47" max="47" width="12.7109375" style="12" customWidth="1"/>
    <col min="48" max="50" width="12.7109375" style="12" customWidth="1" outlineLevel="1"/>
    <col min="51" max="51" width="15.140625" style="12" customWidth="1"/>
    <col min="52" max="52" width="12.7109375" style="12" customWidth="1"/>
    <col min="53" max="55" width="12.7109375" style="12" customWidth="1" outlineLevel="1"/>
    <col min="56" max="56" width="15.140625" style="12" customWidth="1"/>
    <col min="57" max="57" width="12.7109375" style="12" customWidth="1"/>
    <col min="58" max="60" width="12.7109375" style="12" customWidth="1" outlineLevel="1"/>
    <col min="61" max="61" width="15.140625" style="12" customWidth="1"/>
    <col min="62" max="62" width="12.7109375" style="12" customWidth="1"/>
    <col min="63" max="65" width="12.7109375" style="12" customWidth="1" outlineLevel="1"/>
    <col min="66" max="66" width="15.140625" style="12" customWidth="1"/>
    <col min="67" max="67" width="12.7109375" style="12" customWidth="1"/>
    <col min="68" max="70" width="12.7109375" style="12" customWidth="1" outlineLevel="1"/>
    <col min="71" max="71" width="15.140625" style="12" customWidth="1"/>
    <col min="72" max="72" width="12.7109375" style="12" customWidth="1"/>
    <col min="73" max="75" width="12.7109375" style="12" customWidth="1" outlineLevel="1"/>
    <col min="76" max="76" width="15.140625" style="12" customWidth="1"/>
    <col min="77" max="77" width="12.7109375" style="12" customWidth="1"/>
    <col min="78" max="80" width="12.7109375" style="12" customWidth="1" outlineLevel="1"/>
    <col min="81" max="81" width="15.140625" style="12" customWidth="1"/>
    <col min="82" max="82" width="12.7109375" style="12" customWidth="1"/>
    <col min="83" max="85" width="12.7109375" style="12" customWidth="1" outlineLevel="1"/>
    <col min="86" max="86" width="15.140625" style="12" customWidth="1"/>
    <col min="87" max="87" width="12.7109375" style="12" customWidth="1"/>
    <col min="88" max="90" width="12.7109375" style="12" customWidth="1" outlineLevel="1"/>
    <col min="91" max="91" width="15.140625" style="12" customWidth="1"/>
    <col min="92" max="92" width="12.7109375" style="12" customWidth="1"/>
    <col min="93" max="95" width="12.7109375" style="12" customWidth="1" outlineLevel="1"/>
    <col min="96" max="96" width="15.140625" style="12" customWidth="1"/>
    <col min="97" max="97" width="12.7109375" style="12" customWidth="1"/>
    <col min="98" max="16384" width="9.140625" style="12"/>
  </cols>
  <sheetData>
    <row r="1" spans="1:97" s="61" customFormat="1" ht="28.5" customHeight="1" x14ac:dyDescent="0.2">
      <c r="A1" s="70" t="s">
        <v>51</v>
      </c>
      <c r="B1" s="60"/>
      <c r="C1" s="60"/>
      <c r="D1" s="60"/>
      <c r="E1" s="60"/>
      <c r="F1" s="60"/>
      <c r="G1" s="71"/>
    </row>
    <row r="2" spans="1:97" s="61" customFormat="1" ht="28.5" customHeight="1" x14ac:dyDescent="0.2">
      <c r="A2" s="70" t="str">
        <f>'Number of Policies'!A2</f>
        <v>Reporting period: 1 January 2019 - 30 September 2019</v>
      </c>
      <c r="B2" s="60"/>
      <c r="C2" s="60"/>
      <c r="D2" s="60"/>
      <c r="E2" s="60"/>
      <c r="F2" s="60"/>
      <c r="G2" s="71"/>
    </row>
    <row r="3" spans="1:97" s="61" customFormat="1" ht="18" customHeight="1" x14ac:dyDescent="0.2">
      <c r="A3" s="61" t="s">
        <v>2</v>
      </c>
      <c r="B3" s="60"/>
      <c r="C3" s="60"/>
      <c r="D3" s="60"/>
      <c r="E3" s="60"/>
      <c r="F3" s="60"/>
      <c r="G3" s="71"/>
    </row>
    <row r="4" spans="1:97" s="61" customFormat="1" ht="57.75" customHeight="1" x14ac:dyDescent="0.2">
      <c r="A4" s="100" t="s">
        <v>0</v>
      </c>
      <c r="B4" s="100" t="s">
        <v>3</v>
      </c>
      <c r="C4" s="103" t="s">
        <v>4</v>
      </c>
      <c r="D4" s="104"/>
      <c r="E4" s="104"/>
      <c r="F4" s="104"/>
      <c r="G4" s="105"/>
      <c r="H4" s="103" t="s">
        <v>5</v>
      </c>
      <c r="I4" s="104"/>
      <c r="J4" s="104"/>
      <c r="K4" s="104"/>
      <c r="L4" s="105"/>
      <c r="M4" s="103" t="s">
        <v>6</v>
      </c>
      <c r="N4" s="104"/>
      <c r="O4" s="104"/>
      <c r="P4" s="104"/>
      <c r="Q4" s="105"/>
      <c r="R4" s="103" t="s">
        <v>7</v>
      </c>
      <c r="S4" s="104"/>
      <c r="T4" s="104"/>
      <c r="U4" s="104"/>
      <c r="V4" s="105"/>
      <c r="W4" s="103" t="s">
        <v>8</v>
      </c>
      <c r="X4" s="104"/>
      <c r="Y4" s="104"/>
      <c r="Z4" s="104"/>
      <c r="AA4" s="105"/>
      <c r="AB4" s="103" t="s">
        <v>9</v>
      </c>
      <c r="AC4" s="104"/>
      <c r="AD4" s="104"/>
      <c r="AE4" s="104"/>
      <c r="AF4" s="105"/>
      <c r="AG4" s="103" t="s">
        <v>10</v>
      </c>
      <c r="AH4" s="104"/>
      <c r="AI4" s="104"/>
      <c r="AJ4" s="104"/>
      <c r="AK4" s="105"/>
      <c r="AL4" s="103" t="s">
        <v>11</v>
      </c>
      <c r="AM4" s="104"/>
      <c r="AN4" s="104"/>
      <c r="AO4" s="104"/>
      <c r="AP4" s="105"/>
      <c r="AQ4" s="103" t="s">
        <v>12</v>
      </c>
      <c r="AR4" s="104"/>
      <c r="AS4" s="104"/>
      <c r="AT4" s="104"/>
      <c r="AU4" s="105"/>
      <c r="AV4" s="103" t="s">
        <v>13</v>
      </c>
      <c r="AW4" s="104"/>
      <c r="AX4" s="104"/>
      <c r="AY4" s="104"/>
      <c r="AZ4" s="105"/>
      <c r="BA4" s="103" t="s">
        <v>14</v>
      </c>
      <c r="BB4" s="104"/>
      <c r="BC4" s="104"/>
      <c r="BD4" s="104"/>
      <c r="BE4" s="105"/>
      <c r="BF4" s="103" t="s">
        <v>15</v>
      </c>
      <c r="BG4" s="104"/>
      <c r="BH4" s="104"/>
      <c r="BI4" s="104"/>
      <c r="BJ4" s="105"/>
      <c r="BK4" s="103" t="s">
        <v>16</v>
      </c>
      <c r="BL4" s="104"/>
      <c r="BM4" s="104"/>
      <c r="BN4" s="104"/>
      <c r="BO4" s="105"/>
      <c r="BP4" s="103" t="s">
        <v>17</v>
      </c>
      <c r="BQ4" s="104"/>
      <c r="BR4" s="104"/>
      <c r="BS4" s="104"/>
      <c r="BT4" s="105"/>
      <c r="BU4" s="103" t="s">
        <v>18</v>
      </c>
      <c r="BV4" s="104"/>
      <c r="BW4" s="104"/>
      <c r="BX4" s="104"/>
      <c r="BY4" s="105"/>
      <c r="BZ4" s="103" t="s">
        <v>19</v>
      </c>
      <c r="CA4" s="104"/>
      <c r="CB4" s="104"/>
      <c r="CC4" s="104"/>
      <c r="CD4" s="105"/>
      <c r="CE4" s="103" t="s">
        <v>20</v>
      </c>
      <c r="CF4" s="104"/>
      <c r="CG4" s="104"/>
      <c r="CH4" s="104"/>
      <c r="CI4" s="105"/>
      <c r="CJ4" s="103" t="s">
        <v>21</v>
      </c>
      <c r="CK4" s="104"/>
      <c r="CL4" s="104"/>
      <c r="CM4" s="104"/>
      <c r="CN4" s="105"/>
      <c r="CO4" s="103" t="s">
        <v>22</v>
      </c>
      <c r="CP4" s="104"/>
      <c r="CQ4" s="104"/>
      <c r="CR4" s="104"/>
      <c r="CS4" s="105"/>
    </row>
    <row r="5" spans="1:97" s="61" customFormat="1" ht="42" customHeight="1" x14ac:dyDescent="0.2">
      <c r="A5" s="101"/>
      <c r="B5" s="101"/>
      <c r="C5" s="106" t="s">
        <v>48</v>
      </c>
      <c r="D5" s="107"/>
      <c r="E5" s="107"/>
      <c r="F5" s="108"/>
      <c r="G5" s="63" t="s">
        <v>49</v>
      </c>
      <c r="H5" s="106" t="s">
        <v>48</v>
      </c>
      <c r="I5" s="107"/>
      <c r="J5" s="107"/>
      <c r="K5" s="108"/>
      <c r="L5" s="63" t="s">
        <v>49</v>
      </c>
      <c r="M5" s="106" t="s">
        <v>48</v>
      </c>
      <c r="N5" s="107"/>
      <c r="O5" s="107"/>
      <c r="P5" s="108"/>
      <c r="Q5" s="63" t="s">
        <v>49</v>
      </c>
      <c r="R5" s="106" t="s">
        <v>48</v>
      </c>
      <c r="S5" s="107"/>
      <c r="T5" s="107"/>
      <c r="U5" s="108"/>
      <c r="V5" s="63" t="s">
        <v>49</v>
      </c>
      <c r="W5" s="106" t="s">
        <v>48</v>
      </c>
      <c r="X5" s="107"/>
      <c r="Y5" s="107"/>
      <c r="Z5" s="108"/>
      <c r="AA5" s="63" t="s">
        <v>49</v>
      </c>
      <c r="AB5" s="106" t="s">
        <v>48</v>
      </c>
      <c r="AC5" s="107"/>
      <c r="AD5" s="107"/>
      <c r="AE5" s="108"/>
      <c r="AF5" s="63" t="s">
        <v>49</v>
      </c>
      <c r="AG5" s="106" t="s">
        <v>48</v>
      </c>
      <c r="AH5" s="107"/>
      <c r="AI5" s="107"/>
      <c r="AJ5" s="108"/>
      <c r="AK5" s="63" t="s">
        <v>49</v>
      </c>
      <c r="AL5" s="106" t="s">
        <v>48</v>
      </c>
      <c r="AM5" s="107"/>
      <c r="AN5" s="107"/>
      <c r="AO5" s="108"/>
      <c r="AP5" s="63" t="s">
        <v>49</v>
      </c>
      <c r="AQ5" s="106" t="s">
        <v>48</v>
      </c>
      <c r="AR5" s="107"/>
      <c r="AS5" s="107"/>
      <c r="AT5" s="108"/>
      <c r="AU5" s="63" t="s">
        <v>49</v>
      </c>
      <c r="AV5" s="106" t="s">
        <v>48</v>
      </c>
      <c r="AW5" s="107"/>
      <c r="AX5" s="107"/>
      <c r="AY5" s="108"/>
      <c r="AZ5" s="63" t="s">
        <v>49</v>
      </c>
      <c r="BA5" s="106" t="s">
        <v>48</v>
      </c>
      <c r="BB5" s="107"/>
      <c r="BC5" s="107"/>
      <c r="BD5" s="108"/>
      <c r="BE5" s="63" t="s">
        <v>49</v>
      </c>
      <c r="BF5" s="106" t="s">
        <v>48</v>
      </c>
      <c r="BG5" s="107"/>
      <c r="BH5" s="107"/>
      <c r="BI5" s="108"/>
      <c r="BJ5" s="63" t="s">
        <v>49</v>
      </c>
      <c r="BK5" s="106" t="s">
        <v>48</v>
      </c>
      <c r="BL5" s="107"/>
      <c r="BM5" s="107"/>
      <c r="BN5" s="108"/>
      <c r="BO5" s="63" t="s">
        <v>49</v>
      </c>
      <c r="BP5" s="106" t="s">
        <v>48</v>
      </c>
      <c r="BQ5" s="107"/>
      <c r="BR5" s="107"/>
      <c r="BS5" s="108"/>
      <c r="BT5" s="63" t="s">
        <v>49</v>
      </c>
      <c r="BU5" s="106" t="s">
        <v>48</v>
      </c>
      <c r="BV5" s="107"/>
      <c r="BW5" s="107"/>
      <c r="BX5" s="108"/>
      <c r="BY5" s="63" t="s">
        <v>49</v>
      </c>
      <c r="BZ5" s="106" t="s">
        <v>48</v>
      </c>
      <c r="CA5" s="107"/>
      <c r="CB5" s="107"/>
      <c r="CC5" s="108"/>
      <c r="CD5" s="63" t="s">
        <v>49</v>
      </c>
      <c r="CE5" s="106" t="s">
        <v>48</v>
      </c>
      <c r="CF5" s="107"/>
      <c r="CG5" s="107"/>
      <c r="CH5" s="108"/>
      <c r="CI5" s="63" t="s">
        <v>49</v>
      </c>
      <c r="CJ5" s="106" t="s">
        <v>48</v>
      </c>
      <c r="CK5" s="107"/>
      <c r="CL5" s="107"/>
      <c r="CM5" s="108"/>
      <c r="CN5" s="63" t="s">
        <v>49</v>
      </c>
      <c r="CO5" s="106" t="s">
        <v>48</v>
      </c>
      <c r="CP5" s="107"/>
      <c r="CQ5" s="107"/>
      <c r="CR5" s="108"/>
      <c r="CS5" s="63" t="s">
        <v>49</v>
      </c>
    </row>
    <row r="6" spans="1:97" s="61" customFormat="1" ht="60.75" customHeight="1" x14ac:dyDescent="0.2">
      <c r="A6" s="102"/>
      <c r="B6" s="102"/>
      <c r="C6" s="64" t="s">
        <v>25</v>
      </c>
      <c r="D6" s="64" t="s">
        <v>26</v>
      </c>
      <c r="E6" s="64" t="s">
        <v>27</v>
      </c>
      <c r="F6" s="64" t="s">
        <v>22</v>
      </c>
      <c r="G6" s="64" t="s">
        <v>22</v>
      </c>
      <c r="H6" s="64" t="s">
        <v>25</v>
      </c>
      <c r="I6" s="64" t="s">
        <v>26</v>
      </c>
      <c r="J6" s="64" t="s">
        <v>27</v>
      </c>
      <c r="K6" s="64" t="s">
        <v>22</v>
      </c>
      <c r="L6" s="64" t="s">
        <v>22</v>
      </c>
      <c r="M6" s="64" t="s">
        <v>25</v>
      </c>
      <c r="N6" s="64" t="s">
        <v>26</v>
      </c>
      <c r="O6" s="64" t="s">
        <v>27</v>
      </c>
      <c r="P6" s="64" t="s">
        <v>22</v>
      </c>
      <c r="Q6" s="64" t="s">
        <v>22</v>
      </c>
      <c r="R6" s="64" t="s">
        <v>25</v>
      </c>
      <c r="S6" s="64" t="s">
        <v>26</v>
      </c>
      <c r="T6" s="64" t="s">
        <v>27</v>
      </c>
      <c r="U6" s="64" t="s">
        <v>22</v>
      </c>
      <c r="V6" s="64" t="s">
        <v>22</v>
      </c>
      <c r="W6" s="64" t="s">
        <v>25</v>
      </c>
      <c r="X6" s="64" t="s">
        <v>26</v>
      </c>
      <c r="Y6" s="64" t="s">
        <v>27</v>
      </c>
      <c r="Z6" s="64" t="s">
        <v>22</v>
      </c>
      <c r="AA6" s="64" t="s">
        <v>22</v>
      </c>
      <c r="AB6" s="64" t="s">
        <v>25</v>
      </c>
      <c r="AC6" s="64" t="s">
        <v>26</v>
      </c>
      <c r="AD6" s="64" t="s">
        <v>27</v>
      </c>
      <c r="AE6" s="64" t="s">
        <v>22</v>
      </c>
      <c r="AF6" s="64" t="s">
        <v>22</v>
      </c>
      <c r="AG6" s="64" t="s">
        <v>25</v>
      </c>
      <c r="AH6" s="64" t="s">
        <v>26</v>
      </c>
      <c r="AI6" s="64" t="s">
        <v>27</v>
      </c>
      <c r="AJ6" s="64" t="s">
        <v>22</v>
      </c>
      <c r="AK6" s="64" t="s">
        <v>22</v>
      </c>
      <c r="AL6" s="64" t="s">
        <v>25</v>
      </c>
      <c r="AM6" s="64" t="s">
        <v>26</v>
      </c>
      <c r="AN6" s="64" t="s">
        <v>27</v>
      </c>
      <c r="AO6" s="64" t="s">
        <v>22</v>
      </c>
      <c r="AP6" s="64" t="s">
        <v>22</v>
      </c>
      <c r="AQ6" s="64" t="s">
        <v>25</v>
      </c>
      <c r="AR6" s="64" t="s">
        <v>26</v>
      </c>
      <c r="AS6" s="64" t="s">
        <v>27</v>
      </c>
      <c r="AT6" s="64" t="s">
        <v>22</v>
      </c>
      <c r="AU6" s="64" t="s">
        <v>22</v>
      </c>
      <c r="AV6" s="64" t="s">
        <v>25</v>
      </c>
      <c r="AW6" s="64" t="s">
        <v>26</v>
      </c>
      <c r="AX6" s="64" t="s">
        <v>27</v>
      </c>
      <c r="AY6" s="64" t="s">
        <v>22</v>
      </c>
      <c r="AZ6" s="64" t="s">
        <v>22</v>
      </c>
      <c r="BA6" s="64" t="s">
        <v>25</v>
      </c>
      <c r="BB6" s="64" t="s">
        <v>26</v>
      </c>
      <c r="BC6" s="64" t="s">
        <v>27</v>
      </c>
      <c r="BD6" s="64" t="s">
        <v>22</v>
      </c>
      <c r="BE6" s="64" t="s">
        <v>22</v>
      </c>
      <c r="BF6" s="64" t="s">
        <v>25</v>
      </c>
      <c r="BG6" s="64" t="s">
        <v>26</v>
      </c>
      <c r="BH6" s="64" t="s">
        <v>27</v>
      </c>
      <c r="BI6" s="64" t="s">
        <v>22</v>
      </c>
      <c r="BJ6" s="64" t="s">
        <v>22</v>
      </c>
      <c r="BK6" s="64" t="s">
        <v>25</v>
      </c>
      <c r="BL6" s="64" t="s">
        <v>26</v>
      </c>
      <c r="BM6" s="64" t="s">
        <v>27</v>
      </c>
      <c r="BN6" s="64" t="s">
        <v>22</v>
      </c>
      <c r="BO6" s="64" t="s">
        <v>22</v>
      </c>
      <c r="BP6" s="64" t="s">
        <v>25</v>
      </c>
      <c r="BQ6" s="64" t="s">
        <v>26</v>
      </c>
      <c r="BR6" s="64" t="s">
        <v>27</v>
      </c>
      <c r="BS6" s="64" t="s">
        <v>22</v>
      </c>
      <c r="BT6" s="64" t="s">
        <v>22</v>
      </c>
      <c r="BU6" s="64" t="s">
        <v>25</v>
      </c>
      <c r="BV6" s="64" t="s">
        <v>26</v>
      </c>
      <c r="BW6" s="64" t="s">
        <v>27</v>
      </c>
      <c r="BX6" s="64" t="s">
        <v>22</v>
      </c>
      <c r="BY6" s="64" t="s">
        <v>22</v>
      </c>
      <c r="BZ6" s="64" t="s">
        <v>25</v>
      </c>
      <c r="CA6" s="64" t="s">
        <v>26</v>
      </c>
      <c r="CB6" s="64" t="s">
        <v>27</v>
      </c>
      <c r="CC6" s="64" t="s">
        <v>22</v>
      </c>
      <c r="CD6" s="64" t="s">
        <v>22</v>
      </c>
      <c r="CE6" s="64" t="s">
        <v>25</v>
      </c>
      <c r="CF6" s="64" t="s">
        <v>26</v>
      </c>
      <c r="CG6" s="64" t="s">
        <v>27</v>
      </c>
      <c r="CH6" s="64" t="s">
        <v>22</v>
      </c>
      <c r="CI6" s="64" t="s">
        <v>22</v>
      </c>
      <c r="CJ6" s="64" t="s">
        <v>25</v>
      </c>
      <c r="CK6" s="64" t="s">
        <v>26</v>
      </c>
      <c r="CL6" s="64" t="s">
        <v>27</v>
      </c>
      <c r="CM6" s="64" t="s">
        <v>22</v>
      </c>
      <c r="CN6" s="64" t="s">
        <v>22</v>
      </c>
      <c r="CO6" s="64" t="s">
        <v>25</v>
      </c>
      <c r="CP6" s="64" t="s">
        <v>26</v>
      </c>
      <c r="CQ6" s="64" t="s">
        <v>27</v>
      </c>
      <c r="CR6" s="64" t="s">
        <v>22</v>
      </c>
      <c r="CS6" s="64" t="s">
        <v>22</v>
      </c>
    </row>
    <row r="7" spans="1:97" s="10" customFormat="1" ht="24.95" customHeight="1" x14ac:dyDescent="0.2">
      <c r="A7" s="20">
        <v>1</v>
      </c>
      <c r="B7" s="31" t="s">
        <v>30</v>
      </c>
      <c r="C7" s="32">
        <v>1603408.0449999999</v>
      </c>
      <c r="D7" s="32">
        <v>308123.85882100003</v>
      </c>
      <c r="E7" s="32">
        <v>-64.7</v>
      </c>
      <c r="F7" s="32">
        <v>1911467.2038209999</v>
      </c>
      <c r="G7" s="32">
        <v>192888.7082737</v>
      </c>
      <c r="H7" s="32">
        <v>1102344.7542300001</v>
      </c>
      <c r="I7" s="32">
        <v>244281.96790000002</v>
      </c>
      <c r="J7" s="32">
        <v>8</v>
      </c>
      <c r="K7" s="32">
        <v>1346634.7221300001</v>
      </c>
      <c r="L7" s="32">
        <v>0</v>
      </c>
      <c r="M7" s="32">
        <v>915891.18865699996</v>
      </c>
      <c r="N7" s="32">
        <v>219606.3960175</v>
      </c>
      <c r="O7" s="32">
        <v>292.05</v>
      </c>
      <c r="P7" s="32">
        <v>1135789.6346745</v>
      </c>
      <c r="Q7" s="32">
        <v>-2794.8596170000001</v>
      </c>
      <c r="R7" s="32">
        <v>30285607.109887999</v>
      </c>
      <c r="S7" s="32">
        <v>9520530.7166800015</v>
      </c>
      <c r="T7" s="32">
        <v>1514560.25</v>
      </c>
      <c r="U7" s="32">
        <v>41320698.076568</v>
      </c>
      <c r="V7" s="32">
        <v>24838.792150000001</v>
      </c>
      <c r="W7" s="32">
        <v>5988113.8451919993</v>
      </c>
      <c r="X7" s="32">
        <v>8164303.6014477704</v>
      </c>
      <c r="Y7" s="32">
        <v>46579.58</v>
      </c>
      <c r="Z7" s="32">
        <v>14198997.026639769</v>
      </c>
      <c r="AA7" s="32">
        <v>483204.03784472012</v>
      </c>
      <c r="AB7" s="32">
        <v>1007104.1651371177</v>
      </c>
      <c r="AC7" s="32">
        <v>2916885.8457618821</v>
      </c>
      <c r="AD7" s="32">
        <v>1040.43</v>
      </c>
      <c r="AE7" s="32">
        <v>3925030.440899</v>
      </c>
      <c r="AF7" s="32">
        <v>53622.878476804799</v>
      </c>
      <c r="AG7" s="32">
        <v>307041.43326000002</v>
      </c>
      <c r="AH7" s="32">
        <v>0</v>
      </c>
      <c r="AI7" s="32">
        <v>0</v>
      </c>
      <c r="AJ7" s="32">
        <v>307041.43326000002</v>
      </c>
      <c r="AK7" s="32">
        <v>423367.67356934107</v>
      </c>
      <c r="AL7" s="32">
        <v>49999.00071</v>
      </c>
      <c r="AM7" s="32">
        <v>0</v>
      </c>
      <c r="AN7" s="32">
        <v>0</v>
      </c>
      <c r="AO7" s="32">
        <v>49999.00071</v>
      </c>
      <c r="AP7" s="32">
        <v>48108.6</v>
      </c>
      <c r="AQ7" s="32">
        <v>0</v>
      </c>
      <c r="AR7" s="32">
        <v>0</v>
      </c>
      <c r="AS7" s="32">
        <v>0</v>
      </c>
      <c r="AT7" s="32">
        <v>0</v>
      </c>
      <c r="AU7" s="32">
        <v>0</v>
      </c>
      <c r="AV7" s="32">
        <v>151055.0258</v>
      </c>
      <c r="AW7" s="32">
        <v>0</v>
      </c>
      <c r="AX7" s="32">
        <v>0</v>
      </c>
      <c r="AY7" s="32">
        <v>151055.0258</v>
      </c>
      <c r="AZ7" s="32">
        <v>76923.991718977704</v>
      </c>
      <c r="BA7" s="32">
        <v>0</v>
      </c>
      <c r="BB7" s="32">
        <v>0</v>
      </c>
      <c r="BC7" s="32">
        <v>0</v>
      </c>
      <c r="BD7" s="32">
        <v>0</v>
      </c>
      <c r="BE7" s="32">
        <v>0</v>
      </c>
      <c r="BF7" s="32">
        <v>848501.70083999983</v>
      </c>
      <c r="BG7" s="32">
        <v>16477.341931999999</v>
      </c>
      <c r="BH7" s="32">
        <v>0</v>
      </c>
      <c r="BI7" s="32">
        <v>864979.04277199984</v>
      </c>
      <c r="BJ7" s="32">
        <v>714865.94224532822</v>
      </c>
      <c r="BK7" s="32">
        <v>8124774.1994239967</v>
      </c>
      <c r="BL7" s="32">
        <v>1975412.222414</v>
      </c>
      <c r="BM7" s="32">
        <v>0</v>
      </c>
      <c r="BN7" s="32">
        <v>10100186.421837997</v>
      </c>
      <c r="BO7" s="32">
        <v>8637603.6137261987</v>
      </c>
      <c r="BP7" s="32">
        <v>140250.125</v>
      </c>
      <c r="BQ7" s="32">
        <v>0</v>
      </c>
      <c r="BR7" s="32">
        <v>0</v>
      </c>
      <c r="BS7" s="32">
        <v>140250.125</v>
      </c>
      <c r="BT7" s="32">
        <v>87288.86</v>
      </c>
      <c r="BU7" s="32">
        <v>1020956.1035</v>
      </c>
      <c r="BV7" s="32">
        <v>0</v>
      </c>
      <c r="BW7" s="32">
        <v>0</v>
      </c>
      <c r="BX7" s="32">
        <v>1020956.1035</v>
      </c>
      <c r="BY7" s="32">
        <v>816848.88080000016</v>
      </c>
      <c r="BZ7" s="32">
        <v>0</v>
      </c>
      <c r="CA7" s="32">
        <v>0</v>
      </c>
      <c r="CB7" s="32">
        <v>0</v>
      </c>
      <c r="CC7" s="32">
        <v>0</v>
      </c>
      <c r="CD7" s="32">
        <v>0</v>
      </c>
      <c r="CE7" s="32">
        <v>2892070.3790260004</v>
      </c>
      <c r="CF7" s="32">
        <v>131231.44189099999</v>
      </c>
      <c r="CG7" s="32">
        <v>378</v>
      </c>
      <c r="CH7" s="32">
        <v>3023679.8209170005</v>
      </c>
      <c r="CI7" s="32">
        <v>2521501.7801560406</v>
      </c>
      <c r="CJ7" s="32">
        <v>0</v>
      </c>
      <c r="CK7" s="32">
        <v>0</v>
      </c>
      <c r="CL7" s="32">
        <v>0</v>
      </c>
      <c r="CM7" s="32">
        <v>0</v>
      </c>
      <c r="CN7" s="32">
        <v>0</v>
      </c>
      <c r="CO7" s="32">
        <f t="shared" ref="CO7:CO23" si="0">C7+H7+M7+R7+W7+AB7+AG7+AL7+AQ7+AV7+BA7+BF7+BK7+BP7+BU7+BZ7+CE7+CJ7</f>
        <v>54437117.075664118</v>
      </c>
      <c r="CP7" s="32">
        <f t="shared" ref="CP7:CP23" si="1">D7+I7+N7+S7+X7+AC7+AH7+AM7+AR7+AW7+BB7+BG7+BL7+BQ7+BV7+CA7+CF7+CK7</f>
        <v>23496853.392865151</v>
      </c>
      <c r="CQ7" s="32">
        <f t="shared" ref="CQ7:CQ23" si="2">E7+J7+O7+T7+Y7+AD7+AI7+AN7+AS7+AX7+BC7+BH7+BM7+BR7+BW7+CB7+CG7+CL7</f>
        <v>1562793.61</v>
      </c>
      <c r="CR7" s="32">
        <f t="shared" ref="CR7:CR23" si="3">F7+K7+P7+U7+Z7+AE7+AJ7+AO7+AT7+AY7+BD7+BI7+BN7+BS7+BX7+CC7+CH7+CM7</f>
        <v>79496764.078529254</v>
      </c>
      <c r="CS7" s="32">
        <f t="shared" ref="CS7:CS23" si="4">G7+L7+Q7+V7+AA7+AF7+AK7+AP7+AU7+AZ7+BE7+BJ7+BO7+BT7+BY7+CD7+CI7+CN7</f>
        <v>14078268.899344111</v>
      </c>
    </row>
    <row r="8" spans="1:97" s="11" customFormat="1" ht="24.95" customHeight="1" x14ac:dyDescent="0.2">
      <c r="A8" s="20">
        <v>2</v>
      </c>
      <c r="B8" s="31" t="s">
        <v>29</v>
      </c>
      <c r="C8" s="32">
        <v>71862.989387000154</v>
      </c>
      <c r="D8" s="32">
        <v>9572207.9070069995</v>
      </c>
      <c r="E8" s="32">
        <v>0</v>
      </c>
      <c r="F8" s="32">
        <v>9644070.8963939995</v>
      </c>
      <c r="G8" s="32">
        <v>37887.093360058716</v>
      </c>
      <c r="H8" s="32">
        <v>0</v>
      </c>
      <c r="I8" s="32">
        <v>139156.29999999996</v>
      </c>
      <c r="J8" s="32">
        <v>0</v>
      </c>
      <c r="K8" s="32">
        <v>139156.29999999996</v>
      </c>
      <c r="L8" s="32">
        <v>0</v>
      </c>
      <c r="M8" s="32">
        <v>1034946.1151000069</v>
      </c>
      <c r="N8" s="32">
        <v>376454.71877900028</v>
      </c>
      <c r="O8" s="32">
        <v>12558.621645999938</v>
      </c>
      <c r="P8" s="32">
        <v>1423959.4555250071</v>
      </c>
      <c r="Q8" s="32">
        <v>94614.793422888994</v>
      </c>
      <c r="R8" s="32">
        <v>38751.552527999993</v>
      </c>
      <c r="S8" s="32">
        <v>0</v>
      </c>
      <c r="T8" s="32">
        <v>0</v>
      </c>
      <c r="U8" s="32">
        <v>38751.552527999993</v>
      </c>
      <c r="V8" s="32">
        <v>35248.884282726794</v>
      </c>
      <c r="W8" s="32">
        <v>6353856.9067970123</v>
      </c>
      <c r="X8" s="32">
        <v>9131708.9415819868</v>
      </c>
      <c r="Y8" s="32">
        <v>323819.15395700058</v>
      </c>
      <c r="Z8" s="32">
        <v>15809385.002335999</v>
      </c>
      <c r="AA8" s="32">
        <v>176193.39721</v>
      </c>
      <c r="AB8" s="32">
        <v>1941046.1189593473</v>
      </c>
      <c r="AC8" s="32">
        <v>3643531.1602658834</v>
      </c>
      <c r="AD8" s="32">
        <v>182507.81389399653</v>
      </c>
      <c r="AE8" s="32">
        <v>5767085.0931192264</v>
      </c>
      <c r="AF8" s="32">
        <v>271800.078423</v>
      </c>
      <c r="AG8" s="32">
        <v>0</v>
      </c>
      <c r="AH8" s="32">
        <v>0</v>
      </c>
      <c r="AI8" s="32">
        <v>0</v>
      </c>
      <c r="AJ8" s="32">
        <v>0</v>
      </c>
      <c r="AK8" s="32">
        <v>0</v>
      </c>
      <c r="AL8" s="32">
        <v>80209.679999999993</v>
      </c>
      <c r="AM8" s="32">
        <v>0</v>
      </c>
      <c r="AN8" s="32">
        <v>131451.84</v>
      </c>
      <c r="AO8" s="32">
        <v>211661.52</v>
      </c>
      <c r="AP8" s="32">
        <v>192910.64459999997</v>
      </c>
      <c r="AQ8" s="32">
        <v>0</v>
      </c>
      <c r="AR8" s="32">
        <v>0</v>
      </c>
      <c r="AS8" s="32">
        <v>0</v>
      </c>
      <c r="AT8" s="32">
        <v>0</v>
      </c>
      <c r="AU8" s="32">
        <v>0</v>
      </c>
      <c r="AV8" s="32">
        <v>8865.6</v>
      </c>
      <c r="AW8" s="32">
        <v>0</v>
      </c>
      <c r="AX8" s="32">
        <v>0</v>
      </c>
      <c r="AY8" s="32">
        <v>8865.6</v>
      </c>
      <c r="AZ8" s="32">
        <v>0</v>
      </c>
      <c r="BA8" s="32">
        <v>0</v>
      </c>
      <c r="BB8" s="32">
        <v>0</v>
      </c>
      <c r="BC8" s="32">
        <v>0</v>
      </c>
      <c r="BD8" s="32">
        <v>0</v>
      </c>
      <c r="BE8" s="32">
        <v>0</v>
      </c>
      <c r="BF8" s="32">
        <v>2885816.660228</v>
      </c>
      <c r="BG8" s="32">
        <v>9146.3096909999986</v>
      </c>
      <c r="BH8" s="32">
        <v>521.35199999999998</v>
      </c>
      <c r="BI8" s="32">
        <v>2895484.3219189998</v>
      </c>
      <c r="BJ8" s="32">
        <v>237370.99716151939</v>
      </c>
      <c r="BK8" s="32">
        <v>17960713.109942008</v>
      </c>
      <c r="BL8" s="32">
        <v>9340250.0956322253</v>
      </c>
      <c r="BM8" s="32">
        <v>71142.32000000008</v>
      </c>
      <c r="BN8" s="32">
        <v>27372105.525574233</v>
      </c>
      <c r="BO8" s="32">
        <v>15342304.163784573</v>
      </c>
      <c r="BP8" s="32">
        <v>0</v>
      </c>
      <c r="BQ8" s="32">
        <v>0</v>
      </c>
      <c r="BR8" s="32">
        <v>0</v>
      </c>
      <c r="BS8" s="32">
        <v>0</v>
      </c>
      <c r="BT8" s="32">
        <v>0</v>
      </c>
      <c r="BU8" s="32">
        <v>1163716.413955</v>
      </c>
      <c r="BV8" s="32">
        <v>0</v>
      </c>
      <c r="BW8" s="32">
        <v>70</v>
      </c>
      <c r="BX8" s="32">
        <v>1163786.413955</v>
      </c>
      <c r="BY8" s="32">
        <v>500207.99212066474</v>
      </c>
      <c r="BZ8" s="32">
        <v>0</v>
      </c>
      <c r="CA8" s="32">
        <v>0</v>
      </c>
      <c r="CB8" s="32">
        <v>0</v>
      </c>
      <c r="CC8" s="32">
        <v>0</v>
      </c>
      <c r="CD8" s="32">
        <v>0</v>
      </c>
      <c r="CE8" s="32">
        <v>8479621.0495659988</v>
      </c>
      <c r="CF8" s="32">
        <v>2064665.4074229999</v>
      </c>
      <c r="CG8" s="32">
        <v>0</v>
      </c>
      <c r="CH8" s="32">
        <v>10544286.456988998</v>
      </c>
      <c r="CI8" s="32">
        <v>5464794.7797394805</v>
      </c>
      <c r="CJ8" s="32">
        <v>0</v>
      </c>
      <c r="CK8" s="32">
        <v>0</v>
      </c>
      <c r="CL8" s="32">
        <v>0</v>
      </c>
      <c r="CM8" s="32">
        <v>0</v>
      </c>
      <c r="CN8" s="32">
        <v>0</v>
      </c>
      <c r="CO8" s="32">
        <f t="shared" si="0"/>
        <v>40019406.19646237</v>
      </c>
      <c r="CP8" s="32">
        <f t="shared" si="1"/>
        <v>34277120.840380095</v>
      </c>
      <c r="CQ8" s="32">
        <f t="shared" si="2"/>
        <v>722071.10149699706</v>
      </c>
      <c r="CR8" s="32">
        <f t="shared" si="3"/>
        <v>75018598.13833946</v>
      </c>
      <c r="CS8" s="32">
        <f t="shared" si="4"/>
        <v>22353332.824104913</v>
      </c>
    </row>
    <row r="9" spans="1:97" ht="24.95" customHeight="1" x14ac:dyDescent="0.2">
      <c r="A9" s="20">
        <v>3</v>
      </c>
      <c r="B9" s="31" t="s">
        <v>28</v>
      </c>
      <c r="C9" s="32">
        <v>302998.64570999355</v>
      </c>
      <c r="D9" s="32">
        <v>757578.85620000004</v>
      </c>
      <c r="E9" s="32">
        <v>3175746.8062550039</v>
      </c>
      <c r="F9" s="32">
        <v>4236324.308164997</v>
      </c>
      <c r="G9" s="32">
        <v>0</v>
      </c>
      <c r="H9" s="32">
        <v>0</v>
      </c>
      <c r="I9" s="32">
        <v>2040634.2674499836</v>
      </c>
      <c r="J9" s="32">
        <v>1.1700000000000008</v>
      </c>
      <c r="K9" s="32">
        <v>2040635.4374499836</v>
      </c>
      <c r="L9" s="32">
        <v>0</v>
      </c>
      <c r="M9" s="32">
        <v>401181.93741803558</v>
      </c>
      <c r="N9" s="32">
        <v>7578.8434889999953</v>
      </c>
      <c r="O9" s="32">
        <v>27379.092989999808</v>
      </c>
      <c r="P9" s="32">
        <v>436139.87389703537</v>
      </c>
      <c r="Q9" s="32">
        <v>0</v>
      </c>
      <c r="R9" s="32">
        <v>29570052.355820075</v>
      </c>
      <c r="S9" s="32">
        <v>432078.90809699742</v>
      </c>
      <c r="T9" s="32">
        <v>30089049.241062835</v>
      </c>
      <c r="U9" s="32">
        <v>60091180.504979908</v>
      </c>
      <c r="V9" s="32">
        <v>267417.20770811755</v>
      </c>
      <c r="W9" s="32">
        <v>0</v>
      </c>
      <c r="X9" s="32">
        <v>0</v>
      </c>
      <c r="Y9" s="32">
        <v>0</v>
      </c>
      <c r="Z9" s="32">
        <v>0</v>
      </c>
      <c r="AA9" s="32">
        <v>0</v>
      </c>
      <c r="AB9" s="32">
        <v>51353.70588235293</v>
      </c>
      <c r="AC9" s="32">
        <v>1652081.3272058822</v>
      </c>
      <c r="AD9" s="32">
        <v>0</v>
      </c>
      <c r="AE9" s="32">
        <v>1703435.0330882352</v>
      </c>
      <c r="AF9" s="32">
        <v>1703435.0330882352</v>
      </c>
      <c r="AG9" s="32">
        <v>0</v>
      </c>
      <c r="AH9" s="32">
        <v>0</v>
      </c>
      <c r="AI9" s="32">
        <v>0</v>
      </c>
      <c r="AJ9" s="32">
        <v>0</v>
      </c>
      <c r="AK9" s="32">
        <v>0</v>
      </c>
      <c r="AL9" s="32">
        <v>0</v>
      </c>
      <c r="AM9" s="32">
        <v>0</v>
      </c>
      <c r="AN9" s="32">
        <v>0</v>
      </c>
      <c r="AO9" s="32">
        <v>0</v>
      </c>
      <c r="AP9" s="32">
        <v>0</v>
      </c>
      <c r="AQ9" s="32">
        <v>0</v>
      </c>
      <c r="AR9" s="32">
        <v>0</v>
      </c>
      <c r="AS9" s="32">
        <v>0</v>
      </c>
      <c r="AT9" s="32">
        <v>0</v>
      </c>
      <c r="AU9" s="32">
        <v>0</v>
      </c>
      <c r="AV9" s="32">
        <v>0</v>
      </c>
      <c r="AW9" s="32">
        <v>0</v>
      </c>
      <c r="AX9" s="32">
        <v>0</v>
      </c>
      <c r="AY9" s="32">
        <v>0</v>
      </c>
      <c r="AZ9" s="32">
        <v>0</v>
      </c>
      <c r="BA9" s="32">
        <v>0</v>
      </c>
      <c r="BB9" s="32">
        <v>0</v>
      </c>
      <c r="BC9" s="32">
        <v>0</v>
      </c>
      <c r="BD9" s="32">
        <v>0</v>
      </c>
      <c r="BE9" s="32">
        <v>0</v>
      </c>
      <c r="BF9" s="32">
        <v>0</v>
      </c>
      <c r="BG9" s="32">
        <v>0</v>
      </c>
      <c r="BH9" s="32">
        <v>0</v>
      </c>
      <c r="BI9" s="32">
        <v>0</v>
      </c>
      <c r="BJ9" s="32">
        <v>0</v>
      </c>
      <c r="BK9" s="32">
        <v>0</v>
      </c>
      <c r="BL9" s="32">
        <v>0</v>
      </c>
      <c r="BM9" s="32">
        <v>0</v>
      </c>
      <c r="BN9" s="32">
        <v>0</v>
      </c>
      <c r="BO9" s="32">
        <v>0</v>
      </c>
      <c r="BP9" s="32">
        <v>0</v>
      </c>
      <c r="BQ9" s="32">
        <v>0</v>
      </c>
      <c r="BR9" s="32">
        <v>0</v>
      </c>
      <c r="BS9" s="32">
        <v>0</v>
      </c>
      <c r="BT9" s="32">
        <v>0</v>
      </c>
      <c r="BU9" s="32">
        <v>104.9405</v>
      </c>
      <c r="BV9" s="32">
        <v>0</v>
      </c>
      <c r="BW9" s="32">
        <v>0</v>
      </c>
      <c r="BX9" s="32">
        <v>104.9405</v>
      </c>
      <c r="BY9" s="32">
        <v>0</v>
      </c>
      <c r="BZ9" s="32">
        <v>0</v>
      </c>
      <c r="CA9" s="32">
        <v>0</v>
      </c>
      <c r="CB9" s="32">
        <v>0</v>
      </c>
      <c r="CC9" s="32">
        <v>0</v>
      </c>
      <c r="CD9" s="32">
        <v>0</v>
      </c>
      <c r="CE9" s="32">
        <v>0</v>
      </c>
      <c r="CF9" s="32">
        <v>0</v>
      </c>
      <c r="CG9" s="32">
        <v>0</v>
      </c>
      <c r="CH9" s="32">
        <v>0</v>
      </c>
      <c r="CI9" s="32">
        <v>0</v>
      </c>
      <c r="CJ9" s="32">
        <v>0</v>
      </c>
      <c r="CK9" s="32">
        <v>0</v>
      </c>
      <c r="CL9" s="32">
        <v>0</v>
      </c>
      <c r="CM9" s="32">
        <v>0</v>
      </c>
      <c r="CN9" s="32">
        <v>0</v>
      </c>
      <c r="CO9" s="32">
        <f t="shared" si="0"/>
        <v>30325691.585330453</v>
      </c>
      <c r="CP9" s="32">
        <f t="shared" si="1"/>
        <v>4889952.2024418637</v>
      </c>
      <c r="CQ9" s="32">
        <f t="shared" si="2"/>
        <v>33292176.310307838</v>
      </c>
      <c r="CR9" s="32">
        <f t="shared" si="3"/>
        <v>68507820.098080158</v>
      </c>
      <c r="CS9" s="32">
        <f t="shared" si="4"/>
        <v>1970852.2407963527</v>
      </c>
    </row>
    <row r="10" spans="1:97" ht="24.95" customHeight="1" x14ac:dyDescent="0.2">
      <c r="A10" s="20">
        <v>4</v>
      </c>
      <c r="B10" s="31" t="s">
        <v>33</v>
      </c>
      <c r="C10" s="32">
        <v>16240763.35969848</v>
      </c>
      <c r="D10" s="32">
        <v>122568.32284848014</v>
      </c>
      <c r="E10" s="32">
        <v>0</v>
      </c>
      <c r="F10" s="32">
        <v>16363331.68254696</v>
      </c>
      <c r="G10" s="32">
        <v>3560699.0639911802</v>
      </c>
      <c r="H10" s="32">
        <v>10909</v>
      </c>
      <c r="I10" s="32">
        <v>586731.68265095027</v>
      </c>
      <c r="J10" s="32">
        <v>0</v>
      </c>
      <c r="K10" s="32">
        <v>597640.68265095027</v>
      </c>
      <c r="L10" s="32">
        <v>0</v>
      </c>
      <c r="M10" s="32">
        <v>724761.35565527983</v>
      </c>
      <c r="N10" s="32">
        <v>640139.10427222901</v>
      </c>
      <c r="O10" s="32">
        <v>9046.5859866799874</v>
      </c>
      <c r="P10" s="32">
        <v>1373947.0459141887</v>
      </c>
      <c r="Q10" s="32">
        <v>81949.014128370123</v>
      </c>
      <c r="R10" s="32">
        <v>1196102.7000000009</v>
      </c>
      <c r="S10" s="32">
        <v>0</v>
      </c>
      <c r="T10" s="32">
        <v>0</v>
      </c>
      <c r="U10" s="32">
        <v>1196102.7000000009</v>
      </c>
      <c r="V10" s="32">
        <v>0</v>
      </c>
      <c r="W10" s="32">
        <v>6173274.6089319978</v>
      </c>
      <c r="X10" s="32">
        <v>12676532.2184081</v>
      </c>
      <c r="Y10" s="32">
        <v>1282286.6510816328</v>
      </c>
      <c r="Z10" s="32">
        <v>20132093.478421729</v>
      </c>
      <c r="AA10" s="32">
        <v>8380519.8864896959</v>
      </c>
      <c r="AB10" s="32">
        <v>621736.7345647827</v>
      </c>
      <c r="AC10" s="32">
        <v>3286847.9674699046</v>
      </c>
      <c r="AD10" s="32">
        <v>78522.210460950038</v>
      </c>
      <c r="AE10" s="32">
        <v>3987106.9124956373</v>
      </c>
      <c r="AF10" s="32">
        <v>933018.84559723339</v>
      </c>
      <c r="AG10" s="32">
        <v>0</v>
      </c>
      <c r="AH10" s="32">
        <v>0</v>
      </c>
      <c r="AI10" s="32">
        <v>0</v>
      </c>
      <c r="AJ10" s="32">
        <v>0</v>
      </c>
      <c r="AK10" s="32">
        <v>0</v>
      </c>
      <c r="AL10" s="32">
        <v>0</v>
      </c>
      <c r="AM10" s="32">
        <v>0</v>
      </c>
      <c r="AN10" s="32">
        <v>0</v>
      </c>
      <c r="AO10" s="32">
        <v>0</v>
      </c>
      <c r="AP10" s="32">
        <v>0</v>
      </c>
      <c r="AQ10" s="32">
        <v>0</v>
      </c>
      <c r="AR10" s="32">
        <v>0</v>
      </c>
      <c r="AS10" s="32">
        <v>0</v>
      </c>
      <c r="AT10" s="32">
        <v>0</v>
      </c>
      <c r="AU10" s="32">
        <v>0</v>
      </c>
      <c r="AV10" s="32">
        <v>0</v>
      </c>
      <c r="AW10" s="32">
        <v>0</v>
      </c>
      <c r="AX10" s="32">
        <v>0</v>
      </c>
      <c r="AY10" s="32">
        <v>0</v>
      </c>
      <c r="AZ10" s="32">
        <v>0</v>
      </c>
      <c r="BA10" s="32">
        <v>0</v>
      </c>
      <c r="BB10" s="32">
        <v>0</v>
      </c>
      <c r="BC10" s="32">
        <v>0</v>
      </c>
      <c r="BD10" s="32">
        <v>0</v>
      </c>
      <c r="BE10" s="32">
        <v>0</v>
      </c>
      <c r="BF10" s="32">
        <v>719392.15351935115</v>
      </c>
      <c r="BG10" s="32">
        <v>1893.1459999999988</v>
      </c>
      <c r="BH10" s="32">
        <v>0</v>
      </c>
      <c r="BI10" s="32">
        <v>721285.2995193511</v>
      </c>
      <c r="BJ10" s="32">
        <v>76647.869706111058</v>
      </c>
      <c r="BK10" s="32">
        <v>9062057.0752955675</v>
      </c>
      <c r="BL10" s="32">
        <v>1759657.4901657305</v>
      </c>
      <c r="BM10" s="32">
        <v>0</v>
      </c>
      <c r="BN10" s="32">
        <v>10821714.565461298</v>
      </c>
      <c r="BO10" s="32">
        <v>3808059.9530483875</v>
      </c>
      <c r="BP10" s="32">
        <v>0</v>
      </c>
      <c r="BQ10" s="32">
        <v>0</v>
      </c>
      <c r="BR10" s="32">
        <v>0</v>
      </c>
      <c r="BS10" s="32">
        <v>0</v>
      </c>
      <c r="BT10" s="32">
        <v>0</v>
      </c>
      <c r="BU10" s="32">
        <v>0</v>
      </c>
      <c r="BV10" s="32">
        <v>0</v>
      </c>
      <c r="BW10" s="32">
        <v>0</v>
      </c>
      <c r="BX10" s="32">
        <v>0</v>
      </c>
      <c r="BY10" s="32">
        <v>0</v>
      </c>
      <c r="BZ10" s="32">
        <v>0</v>
      </c>
      <c r="CA10" s="32">
        <v>429668.88319071999</v>
      </c>
      <c r="CB10" s="32">
        <v>0</v>
      </c>
      <c r="CC10" s="32">
        <v>429668.88319071999</v>
      </c>
      <c r="CD10" s="32">
        <v>0</v>
      </c>
      <c r="CE10" s="32">
        <v>1570588.6294031413</v>
      </c>
      <c r="CF10" s="32">
        <v>0</v>
      </c>
      <c r="CG10" s="32">
        <v>0</v>
      </c>
      <c r="CH10" s="32">
        <v>1570588.6294031413</v>
      </c>
      <c r="CI10" s="32">
        <v>1047425.9814875581</v>
      </c>
      <c r="CJ10" s="32">
        <v>0</v>
      </c>
      <c r="CK10" s="32">
        <v>0</v>
      </c>
      <c r="CL10" s="32">
        <v>0</v>
      </c>
      <c r="CM10" s="32">
        <v>0</v>
      </c>
      <c r="CN10" s="32">
        <v>0</v>
      </c>
      <c r="CO10" s="32">
        <f t="shared" si="0"/>
        <v>36319585.617068604</v>
      </c>
      <c r="CP10" s="32">
        <f t="shared" si="1"/>
        <v>19504038.815006115</v>
      </c>
      <c r="CQ10" s="32">
        <f t="shared" si="2"/>
        <v>1369855.4475292629</v>
      </c>
      <c r="CR10" s="32">
        <f t="shared" si="3"/>
        <v>57193479.879603982</v>
      </c>
      <c r="CS10" s="32">
        <f t="shared" si="4"/>
        <v>17888320.614448536</v>
      </c>
    </row>
    <row r="11" spans="1:97" ht="24.95" customHeight="1" x14ac:dyDescent="0.2">
      <c r="A11" s="20">
        <v>5</v>
      </c>
      <c r="B11" s="31" t="s">
        <v>89</v>
      </c>
      <c r="C11" s="32">
        <v>161837.79</v>
      </c>
      <c r="D11" s="32">
        <v>6694.11</v>
      </c>
      <c r="E11" s="32">
        <v>107.19</v>
      </c>
      <c r="F11" s="32">
        <v>168639.09</v>
      </c>
      <c r="G11" s="32">
        <v>30161.521738331143</v>
      </c>
      <c r="H11" s="32">
        <v>112823.64</v>
      </c>
      <c r="I11" s="32">
        <v>126517</v>
      </c>
      <c r="J11" s="32">
        <v>6464.1</v>
      </c>
      <c r="K11" s="32">
        <v>245804.74000000002</v>
      </c>
      <c r="L11" s="32">
        <v>0</v>
      </c>
      <c r="M11" s="32">
        <v>428097.22</v>
      </c>
      <c r="N11" s="32">
        <v>86237.8</v>
      </c>
      <c r="O11" s="32">
        <v>10954.15</v>
      </c>
      <c r="P11" s="32">
        <v>525289.16999999993</v>
      </c>
      <c r="Q11" s="32">
        <v>876.75</v>
      </c>
      <c r="R11" s="32">
        <v>18390393.91</v>
      </c>
      <c r="S11" s="32">
        <v>1663914.47</v>
      </c>
      <c r="T11" s="32">
        <v>2613051.86</v>
      </c>
      <c r="U11" s="32">
        <v>22667360.239999998</v>
      </c>
      <c r="V11" s="32">
        <v>0</v>
      </c>
      <c r="W11" s="32">
        <v>1026540.72</v>
      </c>
      <c r="X11" s="32">
        <v>2250285.64</v>
      </c>
      <c r="Y11" s="32">
        <v>28217.53</v>
      </c>
      <c r="Z11" s="32">
        <v>3305043.89</v>
      </c>
      <c r="AA11" s="32">
        <v>0</v>
      </c>
      <c r="AB11" s="32">
        <v>213044.67588235292</v>
      </c>
      <c r="AC11" s="32">
        <v>1895936.8872058822</v>
      </c>
      <c r="AD11" s="32">
        <v>3017.4</v>
      </c>
      <c r="AE11" s="32">
        <v>2111998.9630882349</v>
      </c>
      <c r="AF11" s="32">
        <v>0</v>
      </c>
      <c r="AG11" s="32">
        <v>0</v>
      </c>
      <c r="AH11" s="32">
        <v>0</v>
      </c>
      <c r="AI11" s="32">
        <v>0</v>
      </c>
      <c r="AJ11" s="32">
        <v>0</v>
      </c>
      <c r="AK11" s="32">
        <v>0</v>
      </c>
      <c r="AL11" s="32">
        <v>26092.080000000002</v>
      </c>
      <c r="AM11" s="32">
        <v>0</v>
      </c>
      <c r="AN11" s="32">
        <v>0</v>
      </c>
      <c r="AO11" s="32">
        <v>26092.080000000002</v>
      </c>
      <c r="AP11" s="32">
        <v>26092.079999999998</v>
      </c>
      <c r="AQ11" s="32">
        <v>11690</v>
      </c>
      <c r="AR11" s="32">
        <v>0</v>
      </c>
      <c r="AS11" s="32">
        <v>0</v>
      </c>
      <c r="AT11" s="32">
        <v>11690</v>
      </c>
      <c r="AU11" s="32">
        <v>11690</v>
      </c>
      <c r="AV11" s="32">
        <v>0</v>
      </c>
      <c r="AW11" s="32">
        <v>0</v>
      </c>
      <c r="AX11" s="32">
        <v>0</v>
      </c>
      <c r="AY11" s="32">
        <v>0</v>
      </c>
      <c r="AZ11" s="32">
        <v>0</v>
      </c>
      <c r="BA11" s="32">
        <v>0</v>
      </c>
      <c r="BB11" s="32">
        <v>0</v>
      </c>
      <c r="BC11" s="32">
        <v>0</v>
      </c>
      <c r="BD11" s="32">
        <v>0</v>
      </c>
      <c r="BE11" s="32">
        <v>0</v>
      </c>
      <c r="BF11" s="32">
        <v>648760.36</v>
      </c>
      <c r="BG11" s="32">
        <v>174.06</v>
      </c>
      <c r="BH11" s="32">
        <v>0</v>
      </c>
      <c r="BI11" s="32">
        <v>648934.42000000004</v>
      </c>
      <c r="BJ11" s="32">
        <v>323662.99008000002</v>
      </c>
      <c r="BK11" s="32">
        <v>1986367.58</v>
      </c>
      <c r="BL11" s="32">
        <v>1491183.92</v>
      </c>
      <c r="BM11" s="32">
        <v>2850</v>
      </c>
      <c r="BN11" s="32">
        <v>3480401.5</v>
      </c>
      <c r="BO11" s="32">
        <v>1365759.2642531795</v>
      </c>
      <c r="BP11" s="32">
        <v>15898.15</v>
      </c>
      <c r="BQ11" s="32">
        <v>32828.35</v>
      </c>
      <c r="BR11" s="32">
        <v>255.78</v>
      </c>
      <c r="BS11" s="32">
        <v>48982.28</v>
      </c>
      <c r="BT11" s="32">
        <v>0</v>
      </c>
      <c r="BU11" s="32">
        <v>2989145.49</v>
      </c>
      <c r="BV11" s="32">
        <v>2240.86</v>
      </c>
      <c r="BW11" s="32">
        <v>0</v>
      </c>
      <c r="BX11" s="32">
        <v>2991386.35</v>
      </c>
      <c r="BY11" s="32">
        <v>1715433.7374005003</v>
      </c>
      <c r="BZ11" s="32">
        <v>0</v>
      </c>
      <c r="CA11" s="32">
        <v>0</v>
      </c>
      <c r="CB11" s="32">
        <v>0</v>
      </c>
      <c r="CC11" s="32">
        <v>0</v>
      </c>
      <c r="CD11" s="32">
        <v>0</v>
      </c>
      <c r="CE11" s="32">
        <v>1286652.7400000002</v>
      </c>
      <c r="CF11" s="32">
        <v>93049.1</v>
      </c>
      <c r="CG11" s="32">
        <v>9736</v>
      </c>
      <c r="CH11" s="32">
        <v>1389437.8400000003</v>
      </c>
      <c r="CI11" s="32">
        <v>107248.54652439998</v>
      </c>
      <c r="CJ11" s="32">
        <v>0</v>
      </c>
      <c r="CK11" s="32">
        <v>0</v>
      </c>
      <c r="CL11" s="32">
        <v>0</v>
      </c>
      <c r="CM11" s="32">
        <v>0</v>
      </c>
      <c r="CN11" s="32">
        <v>0</v>
      </c>
      <c r="CO11" s="32">
        <f t="shared" si="0"/>
        <v>27297344.355882354</v>
      </c>
      <c r="CP11" s="32">
        <f t="shared" si="1"/>
        <v>7649062.1972058816</v>
      </c>
      <c r="CQ11" s="32">
        <f t="shared" si="2"/>
        <v>2674654.0099999993</v>
      </c>
      <c r="CR11" s="32">
        <f t="shared" si="3"/>
        <v>37621060.563088238</v>
      </c>
      <c r="CS11" s="32">
        <f t="shared" si="4"/>
        <v>3580924.8899964113</v>
      </c>
    </row>
    <row r="12" spans="1:97" ht="24.95" customHeight="1" x14ac:dyDescent="0.2">
      <c r="A12" s="20">
        <v>6</v>
      </c>
      <c r="B12" s="31" t="s">
        <v>35</v>
      </c>
      <c r="C12" s="32">
        <v>52315.897327999999</v>
      </c>
      <c r="D12" s="32">
        <v>3960.65</v>
      </c>
      <c r="E12" s="32">
        <v>33511.32</v>
      </c>
      <c r="F12" s="32">
        <v>89787.867327999993</v>
      </c>
      <c r="G12" s="32">
        <v>0</v>
      </c>
      <c r="H12" s="32">
        <v>79531.900000000023</v>
      </c>
      <c r="I12" s="32">
        <v>84939.441412999993</v>
      </c>
      <c r="J12" s="32">
        <v>6642</v>
      </c>
      <c r="K12" s="32">
        <v>171113.34141300002</v>
      </c>
      <c r="L12" s="32">
        <v>4550.0473100586996</v>
      </c>
      <c r="M12" s="32">
        <v>557406.84020099998</v>
      </c>
      <c r="N12" s="32">
        <v>46255.865667000005</v>
      </c>
      <c r="O12" s="32">
        <v>30156.93</v>
      </c>
      <c r="P12" s="32">
        <v>633819.63586799998</v>
      </c>
      <c r="Q12" s="32">
        <v>32569.420781620902</v>
      </c>
      <c r="R12" s="32">
        <v>8321155.5156159978</v>
      </c>
      <c r="S12" s="32">
        <v>1083144.71</v>
      </c>
      <c r="T12" s="32">
        <v>1811234.99</v>
      </c>
      <c r="U12" s="32">
        <v>11215535.215615997</v>
      </c>
      <c r="V12" s="32">
        <v>0</v>
      </c>
      <c r="W12" s="32">
        <v>1503420.0873829999</v>
      </c>
      <c r="X12" s="32">
        <v>2142948.030491</v>
      </c>
      <c r="Y12" s="32">
        <v>67723.277904000002</v>
      </c>
      <c r="Z12" s="32">
        <v>3714091.3957780004</v>
      </c>
      <c r="AA12" s="32">
        <v>69509.629223353812</v>
      </c>
      <c r="AB12" s="32">
        <v>430777.59188611782</v>
      </c>
      <c r="AC12" s="32">
        <v>1907801.2865248823</v>
      </c>
      <c r="AD12" s="32">
        <v>8641.405999999999</v>
      </c>
      <c r="AE12" s="32">
        <v>2347220.2844110001</v>
      </c>
      <c r="AF12" s="32">
        <v>76900.299371340894</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-2158.6558</v>
      </c>
      <c r="AX12" s="32">
        <v>0</v>
      </c>
      <c r="AY12" s="32">
        <v>-2158.6558</v>
      </c>
      <c r="AZ12" s="32">
        <v>86.345428556800002</v>
      </c>
      <c r="BA12" s="32">
        <v>0</v>
      </c>
      <c r="BB12" s="32">
        <v>0</v>
      </c>
      <c r="BC12" s="32">
        <v>0</v>
      </c>
      <c r="BD12" s="32">
        <v>0</v>
      </c>
      <c r="BE12" s="32">
        <v>0</v>
      </c>
      <c r="BF12" s="32">
        <v>1146412.2225990002</v>
      </c>
      <c r="BG12" s="32">
        <v>1432.61952</v>
      </c>
      <c r="BH12" s="32">
        <v>71083.8897</v>
      </c>
      <c r="BI12" s="32">
        <v>1218928.7318190001</v>
      </c>
      <c r="BJ12" s="32">
        <v>301008.71429777163</v>
      </c>
      <c r="BK12" s="32">
        <v>6231564.6754929982</v>
      </c>
      <c r="BL12" s="32">
        <v>156333.77615899997</v>
      </c>
      <c r="BM12" s="32">
        <v>45416.591139999997</v>
      </c>
      <c r="BN12" s="32">
        <v>6433315.042791998</v>
      </c>
      <c r="BO12" s="32">
        <v>6032818.014939663</v>
      </c>
      <c r="BP12" s="32">
        <v>878491.49528300005</v>
      </c>
      <c r="BQ12" s="32">
        <v>489.44</v>
      </c>
      <c r="BR12" s="32">
        <v>0</v>
      </c>
      <c r="BS12" s="32">
        <v>878980.935283</v>
      </c>
      <c r="BT12" s="32">
        <v>856482.6000216247</v>
      </c>
      <c r="BU12" s="32">
        <v>0</v>
      </c>
      <c r="BV12" s="32">
        <v>0</v>
      </c>
      <c r="BW12" s="32">
        <v>0</v>
      </c>
      <c r="BX12" s="32">
        <v>0</v>
      </c>
      <c r="BY12" s="32">
        <v>0</v>
      </c>
      <c r="BZ12" s="32">
        <v>0</v>
      </c>
      <c r="CA12" s="32">
        <v>0</v>
      </c>
      <c r="CB12" s="32">
        <v>0</v>
      </c>
      <c r="CC12" s="32">
        <v>0</v>
      </c>
      <c r="CD12" s="32">
        <v>0</v>
      </c>
      <c r="CE12" s="32">
        <v>1215075.866686</v>
      </c>
      <c r="CF12" s="32">
        <v>22740.239428000001</v>
      </c>
      <c r="CG12" s="32">
        <v>11550</v>
      </c>
      <c r="CH12" s="32">
        <v>1249366.1061140001</v>
      </c>
      <c r="CI12" s="32">
        <v>992160.77673823643</v>
      </c>
      <c r="CJ12" s="32">
        <v>0</v>
      </c>
      <c r="CK12" s="32">
        <v>0</v>
      </c>
      <c r="CL12" s="32">
        <v>0</v>
      </c>
      <c r="CM12" s="32">
        <v>0</v>
      </c>
      <c r="CN12" s="32">
        <v>0</v>
      </c>
      <c r="CO12" s="32">
        <f t="shared" si="0"/>
        <v>20416152.092475116</v>
      </c>
      <c r="CP12" s="32">
        <f t="shared" si="1"/>
        <v>5447887.4034028826</v>
      </c>
      <c r="CQ12" s="32">
        <f t="shared" si="2"/>
        <v>2085960.4047439997</v>
      </c>
      <c r="CR12" s="32">
        <f t="shared" si="3"/>
        <v>27949999.900621999</v>
      </c>
      <c r="CS12" s="32">
        <f t="shared" si="4"/>
        <v>8366085.8481122274</v>
      </c>
    </row>
    <row r="13" spans="1:97" ht="24.95" customHeight="1" x14ac:dyDescent="0.2">
      <c r="A13" s="20">
        <v>7</v>
      </c>
      <c r="B13" s="31" t="s">
        <v>36</v>
      </c>
      <c r="C13" s="32">
        <v>4424</v>
      </c>
      <c r="D13" s="32">
        <v>420591</v>
      </c>
      <c r="E13" s="32">
        <v>33424</v>
      </c>
      <c r="F13" s="32">
        <v>458439</v>
      </c>
      <c r="G13" s="32">
        <v>0</v>
      </c>
      <c r="H13" s="32">
        <v>1119</v>
      </c>
      <c r="I13" s="32">
        <v>644003</v>
      </c>
      <c r="J13" s="32">
        <v>396</v>
      </c>
      <c r="K13" s="32">
        <v>645518</v>
      </c>
      <c r="L13" s="32">
        <v>12501.18725497923</v>
      </c>
      <c r="M13" s="32">
        <v>362910</v>
      </c>
      <c r="N13" s="32">
        <v>9367</v>
      </c>
      <c r="O13" s="32">
        <v>33541</v>
      </c>
      <c r="P13" s="32">
        <v>405818</v>
      </c>
      <c r="Q13" s="32">
        <v>0</v>
      </c>
      <c r="R13" s="32">
        <v>1379831</v>
      </c>
      <c r="S13" s="32">
        <v>291402</v>
      </c>
      <c r="T13" s="32">
        <v>2504376</v>
      </c>
      <c r="U13" s="32">
        <v>4175609</v>
      </c>
      <c r="V13" s="32">
        <v>0</v>
      </c>
      <c r="W13" s="32">
        <v>1111466</v>
      </c>
      <c r="X13" s="32">
        <v>858185</v>
      </c>
      <c r="Y13" s="32">
        <v>419492</v>
      </c>
      <c r="Z13" s="32">
        <v>2389143</v>
      </c>
      <c r="AA13" s="32">
        <v>46332.19903950247</v>
      </c>
      <c r="AB13" s="32">
        <v>523573.70588235295</v>
      </c>
      <c r="AC13" s="32">
        <v>1786105.3272058822</v>
      </c>
      <c r="AD13" s="32">
        <v>194</v>
      </c>
      <c r="AE13" s="32">
        <v>2309873.0330882352</v>
      </c>
      <c r="AF13" s="32">
        <v>24910.360195026871</v>
      </c>
      <c r="AG13" s="32">
        <v>0</v>
      </c>
      <c r="AH13" s="32">
        <v>0</v>
      </c>
      <c r="AI13" s="32">
        <v>0</v>
      </c>
      <c r="AJ13" s="32">
        <v>0</v>
      </c>
      <c r="AK13" s="32">
        <v>0</v>
      </c>
      <c r="AL13" s="32">
        <v>1422871</v>
      </c>
      <c r="AM13" s="32">
        <v>0</v>
      </c>
      <c r="AN13" s="32">
        <v>235169</v>
      </c>
      <c r="AO13" s="32">
        <v>1658040</v>
      </c>
      <c r="AP13" s="32">
        <v>1462817.1876216708</v>
      </c>
      <c r="AQ13" s="32">
        <v>1118800</v>
      </c>
      <c r="AR13" s="32">
        <v>0</v>
      </c>
      <c r="AS13" s="32">
        <v>2616077</v>
      </c>
      <c r="AT13" s="32">
        <v>3734877</v>
      </c>
      <c r="AU13" s="32">
        <v>2121731.4896355802</v>
      </c>
      <c r="AV13" s="32">
        <v>5603</v>
      </c>
      <c r="AW13" s="32">
        <v>0</v>
      </c>
      <c r="AX13" s="32">
        <v>13696</v>
      </c>
      <c r="AY13" s="32">
        <v>19299</v>
      </c>
      <c r="AZ13" s="32">
        <v>5905.5726240000004</v>
      </c>
      <c r="BA13" s="32">
        <v>2831</v>
      </c>
      <c r="BB13" s="32">
        <v>0</v>
      </c>
      <c r="BC13" s="32">
        <v>0</v>
      </c>
      <c r="BD13" s="32">
        <v>2831</v>
      </c>
      <c r="BE13" s="32">
        <v>1415.2861600000001</v>
      </c>
      <c r="BF13" s="32">
        <v>362832</v>
      </c>
      <c r="BG13" s="32">
        <v>1052</v>
      </c>
      <c r="BH13" s="32">
        <v>25</v>
      </c>
      <c r="BI13" s="32">
        <v>363909</v>
      </c>
      <c r="BJ13" s="32">
        <v>256086.15961258067</v>
      </c>
      <c r="BK13" s="32">
        <v>5058653</v>
      </c>
      <c r="BL13" s="32">
        <v>592816</v>
      </c>
      <c r="BM13" s="32">
        <v>190593</v>
      </c>
      <c r="BN13" s="32">
        <v>5842062</v>
      </c>
      <c r="BO13" s="32">
        <v>4460119.5318063283</v>
      </c>
      <c r="BP13" s="32">
        <v>612848</v>
      </c>
      <c r="BQ13" s="32">
        <v>572176</v>
      </c>
      <c r="BR13" s="32">
        <v>0</v>
      </c>
      <c r="BS13" s="32">
        <v>1185024</v>
      </c>
      <c r="BT13" s="32">
        <v>484828.87994891946</v>
      </c>
      <c r="BU13" s="32">
        <v>755274</v>
      </c>
      <c r="BV13" s="32">
        <v>0</v>
      </c>
      <c r="BW13" s="32">
        <v>0</v>
      </c>
      <c r="BX13" s="32">
        <v>755274</v>
      </c>
      <c r="BY13" s="32">
        <v>485956.35968335083</v>
      </c>
      <c r="BZ13" s="32">
        <v>0</v>
      </c>
      <c r="CA13" s="32">
        <v>0</v>
      </c>
      <c r="CB13" s="32">
        <v>0</v>
      </c>
      <c r="CC13" s="32">
        <v>0</v>
      </c>
      <c r="CD13" s="32">
        <v>0</v>
      </c>
      <c r="CE13" s="32">
        <v>2177633</v>
      </c>
      <c r="CF13" s="32">
        <v>12492</v>
      </c>
      <c r="CG13" s="32">
        <v>53981</v>
      </c>
      <c r="CH13" s="32">
        <v>2244106</v>
      </c>
      <c r="CI13" s="32">
        <v>1684041.6857925714</v>
      </c>
      <c r="CJ13" s="32">
        <v>0</v>
      </c>
      <c r="CK13" s="32">
        <v>0</v>
      </c>
      <c r="CL13" s="32">
        <v>0</v>
      </c>
      <c r="CM13" s="32">
        <v>0</v>
      </c>
      <c r="CN13" s="32">
        <v>0</v>
      </c>
      <c r="CO13" s="32">
        <f t="shared" si="0"/>
        <v>14900668.705882352</v>
      </c>
      <c r="CP13" s="32">
        <f t="shared" si="1"/>
        <v>5188189.3272058824</v>
      </c>
      <c r="CQ13" s="32">
        <f t="shared" si="2"/>
        <v>6100964</v>
      </c>
      <c r="CR13" s="32">
        <f t="shared" si="3"/>
        <v>26189822.033088237</v>
      </c>
      <c r="CS13" s="32">
        <f t="shared" si="4"/>
        <v>11046645.899374511</v>
      </c>
    </row>
    <row r="14" spans="1:97" ht="24.95" customHeight="1" x14ac:dyDescent="0.2">
      <c r="A14" s="20">
        <v>8</v>
      </c>
      <c r="B14" s="31" t="s">
        <v>31</v>
      </c>
      <c r="C14" s="32">
        <v>5979.21</v>
      </c>
      <c r="D14" s="32">
        <v>1634.29</v>
      </c>
      <c r="E14" s="32">
        <v>434918.84</v>
      </c>
      <c r="F14" s="32">
        <v>442532.34</v>
      </c>
      <c r="G14" s="32">
        <v>0</v>
      </c>
      <c r="H14" s="32">
        <v>3120.95</v>
      </c>
      <c r="I14" s="32">
        <v>181673.05055000001</v>
      </c>
      <c r="J14" s="32">
        <v>9024.5</v>
      </c>
      <c r="K14" s="32">
        <v>193818.50055000003</v>
      </c>
      <c r="L14" s="32">
        <v>0</v>
      </c>
      <c r="M14" s="32">
        <v>321434.13677000004</v>
      </c>
      <c r="N14" s="32">
        <v>43544.54326800003</v>
      </c>
      <c r="O14" s="32">
        <v>81506.890000000029</v>
      </c>
      <c r="P14" s="32">
        <v>446485.57003800006</v>
      </c>
      <c r="Q14" s="32">
        <v>-1218.1303200999998</v>
      </c>
      <c r="R14" s="32">
        <v>1295213.3</v>
      </c>
      <c r="S14" s="32">
        <v>62209.78</v>
      </c>
      <c r="T14" s="32">
        <v>4285517.3099999996</v>
      </c>
      <c r="U14" s="32">
        <v>5642940.3899999997</v>
      </c>
      <c r="V14" s="32">
        <v>0</v>
      </c>
      <c r="W14" s="32">
        <v>227371.36152300006</v>
      </c>
      <c r="X14" s="32">
        <v>937300.43809800001</v>
      </c>
      <c r="Y14" s="32">
        <v>2291611.8222000003</v>
      </c>
      <c r="Z14" s="32">
        <v>3456283.6218210002</v>
      </c>
      <c r="AA14" s="32">
        <v>1708725.2814946012</v>
      </c>
      <c r="AB14" s="32">
        <v>86368.367414352921</v>
      </c>
      <c r="AC14" s="32">
        <v>1832974.4087788821</v>
      </c>
      <c r="AD14" s="32">
        <v>266121.93999999994</v>
      </c>
      <c r="AE14" s="32">
        <v>2185464.716193235</v>
      </c>
      <c r="AF14" s="32">
        <v>232409.82890719996</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166953.00200100002</v>
      </c>
      <c r="BG14" s="32">
        <v>1040.2999870000001</v>
      </c>
      <c r="BH14" s="32">
        <v>0</v>
      </c>
      <c r="BI14" s="32">
        <v>167993.30198800002</v>
      </c>
      <c r="BJ14" s="32">
        <v>146994.39808700001</v>
      </c>
      <c r="BK14" s="32">
        <v>233566.73741199996</v>
      </c>
      <c r="BL14" s="32">
        <v>1702429.5850000002</v>
      </c>
      <c r="BM14" s="32">
        <v>30986.809999999998</v>
      </c>
      <c r="BN14" s="32">
        <v>1966983.1324120001</v>
      </c>
      <c r="BO14" s="32">
        <v>981423.447339006</v>
      </c>
      <c r="BP14" s="32">
        <v>0</v>
      </c>
      <c r="BQ14" s="32">
        <v>0</v>
      </c>
      <c r="BR14" s="32">
        <v>0</v>
      </c>
      <c r="BS14" s="32">
        <v>0</v>
      </c>
      <c r="BT14" s="32">
        <v>0</v>
      </c>
      <c r="BU14" s="32">
        <v>1234092.6099999999</v>
      </c>
      <c r="BV14" s="32">
        <v>42897</v>
      </c>
      <c r="BW14" s="32">
        <v>470</v>
      </c>
      <c r="BX14" s="32">
        <v>1277459.6099999999</v>
      </c>
      <c r="BY14" s="32">
        <v>460454.91682099988</v>
      </c>
      <c r="BZ14" s="32">
        <v>0</v>
      </c>
      <c r="CA14" s="32">
        <v>0</v>
      </c>
      <c r="CB14" s="32">
        <v>0</v>
      </c>
      <c r="CC14" s="32">
        <v>0</v>
      </c>
      <c r="CD14" s="32">
        <v>0</v>
      </c>
      <c r="CE14" s="32">
        <v>168296.99599999998</v>
      </c>
      <c r="CF14" s="32">
        <v>179574.23</v>
      </c>
      <c r="CG14" s="32">
        <v>0</v>
      </c>
      <c r="CH14" s="32">
        <v>347871.22600000002</v>
      </c>
      <c r="CI14" s="32">
        <v>1223.9779899999999</v>
      </c>
      <c r="CJ14" s="32">
        <v>0</v>
      </c>
      <c r="CK14" s="32">
        <v>0</v>
      </c>
      <c r="CL14" s="32">
        <v>0</v>
      </c>
      <c r="CM14" s="32">
        <v>0</v>
      </c>
      <c r="CN14" s="32">
        <v>0</v>
      </c>
      <c r="CO14" s="32">
        <f t="shared" si="0"/>
        <v>3742396.671120353</v>
      </c>
      <c r="CP14" s="32">
        <f t="shared" si="1"/>
        <v>4985277.6256818827</v>
      </c>
      <c r="CQ14" s="32">
        <f t="shared" si="2"/>
        <v>7400158.1122000003</v>
      </c>
      <c r="CR14" s="32">
        <f t="shared" si="3"/>
        <v>16127832.409002233</v>
      </c>
      <c r="CS14" s="32">
        <f t="shared" si="4"/>
        <v>3530013.7203187067</v>
      </c>
    </row>
    <row r="15" spans="1:97" ht="24.95" customHeight="1" x14ac:dyDescent="0.2">
      <c r="A15" s="20">
        <v>9</v>
      </c>
      <c r="B15" s="31" t="s">
        <v>95</v>
      </c>
      <c r="C15" s="32">
        <v>55955.762896972665</v>
      </c>
      <c r="D15" s="32">
        <v>4845.6398169499998</v>
      </c>
      <c r="E15" s="32">
        <v>80820.110868885386</v>
      </c>
      <c r="F15" s="32">
        <v>141621.51358280805</v>
      </c>
      <c r="G15" s="32">
        <v>45129.947490218001</v>
      </c>
      <c r="H15" s="32">
        <v>293.42500000000001</v>
      </c>
      <c r="I15" s="32">
        <v>3475</v>
      </c>
      <c r="J15" s="32">
        <v>0</v>
      </c>
      <c r="K15" s="32">
        <v>3768.4250000000002</v>
      </c>
      <c r="L15" s="32">
        <v>6746.8000000000102</v>
      </c>
      <c r="M15" s="32">
        <v>214150.41195018924</v>
      </c>
      <c r="N15" s="32">
        <v>23425.864989537171</v>
      </c>
      <c r="O15" s="32">
        <v>22337.500956059721</v>
      </c>
      <c r="P15" s="32">
        <v>259913.77789578613</v>
      </c>
      <c r="Q15" s="32">
        <v>164348.78460114336</v>
      </c>
      <c r="R15" s="32">
        <v>4686086.1678748606</v>
      </c>
      <c r="S15" s="32">
        <v>310822.32786415011</v>
      </c>
      <c r="T15" s="32">
        <v>3748003.8793797693</v>
      </c>
      <c r="U15" s="32">
        <v>8744912.3751187809</v>
      </c>
      <c r="V15" s="32">
        <v>240047.78346553299</v>
      </c>
      <c r="W15" s="32">
        <v>602447.20845394954</v>
      </c>
      <c r="X15" s="32">
        <v>833015.17546583898</v>
      </c>
      <c r="Y15" s="32">
        <v>1383765.3581969328</v>
      </c>
      <c r="Z15" s="32">
        <v>2819227.7421167213</v>
      </c>
      <c r="AA15" s="32">
        <v>238493.34212485101</v>
      </c>
      <c r="AB15" s="32">
        <v>192054.19934195618</v>
      </c>
      <c r="AC15" s="32">
        <v>1753117.461133875</v>
      </c>
      <c r="AD15" s="32">
        <v>55015.667805374418</v>
      </c>
      <c r="AE15" s="32">
        <v>2000187.3282812054</v>
      </c>
      <c r="AF15" s="32">
        <v>19424.62178764644</v>
      </c>
      <c r="AG15" s="32">
        <v>0</v>
      </c>
      <c r="AH15" s="32">
        <v>0</v>
      </c>
      <c r="AI15" s="32">
        <v>0</v>
      </c>
      <c r="AJ15" s="32">
        <v>0</v>
      </c>
      <c r="AK15" s="32">
        <v>0</v>
      </c>
      <c r="AL15" s="32">
        <v>143151.12</v>
      </c>
      <c r="AM15" s="32">
        <v>0</v>
      </c>
      <c r="AN15" s="32">
        <v>0</v>
      </c>
      <c r="AO15" s="32">
        <v>143151.12</v>
      </c>
      <c r="AP15" s="32">
        <v>143151.12</v>
      </c>
      <c r="AQ15" s="32">
        <v>56802.2</v>
      </c>
      <c r="AR15" s="32">
        <v>0</v>
      </c>
      <c r="AS15" s="32">
        <v>0</v>
      </c>
      <c r="AT15" s="32">
        <v>56802.2</v>
      </c>
      <c r="AU15" s="32">
        <v>56802.2</v>
      </c>
      <c r="AV15" s="32">
        <v>0</v>
      </c>
      <c r="AW15" s="32">
        <v>0</v>
      </c>
      <c r="AX15" s="32">
        <v>0</v>
      </c>
      <c r="AY15" s="32">
        <v>0</v>
      </c>
      <c r="AZ15" s="32">
        <v>0</v>
      </c>
      <c r="BA15" s="32">
        <v>0</v>
      </c>
      <c r="BB15" s="32">
        <v>0</v>
      </c>
      <c r="BC15" s="32">
        <v>0</v>
      </c>
      <c r="BD15" s="32">
        <v>0</v>
      </c>
      <c r="BE15" s="32">
        <v>0</v>
      </c>
      <c r="BF15" s="32">
        <v>95877.766650999954</v>
      </c>
      <c r="BG15" s="32">
        <v>134.80000000000001</v>
      </c>
      <c r="BH15" s="32">
        <v>0</v>
      </c>
      <c r="BI15" s="32">
        <v>96012.566650999957</v>
      </c>
      <c r="BJ15" s="32">
        <v>49926.006289999998</v>
      </c>
      <c r="BK15" s="32">
        <v>1314047.4477595098</v>
      </c>
      <c r="BL15" s="32">
        <v>0</v>
      </c>
      <c r="BM15" s="32">
        <v>4277.6100000000006</v>
      </c>
      <c r="BN15" s="32">
        <v>1318325.0577595099</v>
      </c>
      <c r="BO15" s="32">
        <v>536173.555689167</v>
      </c>
      <c r="BP15" s="32">
        <v>109594.73224122</v>
      </c>
      <c r="BQ15" s="32">
        <v>0</v>
      </c>
      <c r="BR15" s="32">
        <v>0</v>
      </c>
      <c r="BS15" s="32">
        <v>109594.73224122</v>
      </c>
      <c r="BT15" s="32">
        <v>54918.893819571596</v>
      </c>
      <c r="BU15" s="32">
        <v>2795.6</v>
      </c>
      <c r="BV15" s="32">
        <v>0</v>
      </c>
      <c r="BW15" s="32">
        <v>0</v>
      </c>
      <c r="BX15" s="32">
        <v>2795.6</v>
      </c>
      <c r="BY15" s="32">
        <v>0</v>
      </c>
      <c r="BZ15" s="32">
        <v>0</v>
      </c>
      <c r="CA15" s="32">
        <v>0</v>
      </c>
      <c r="CB15" s="32">
        <v>0</v>
      </c>
      <c r="CC15" s="32">
        <v>0</v>
      </c>
      <c r="CD15" s="32">
        <v>0</v>
      </c>
      <c r="CE15" s="32">
        <v>141278.00338617808</v>
      </c>
      <c r="CF15" s="32">
        <v>0</v>
      </c>
      <c r="CG15" s="32">
        <v>0</v>
      </c>
      <c r="CH15" s="32">
        <v>141278.00338617808</v>
      </c>
      <c r="CI15" s="32">
        <v>119006.73478821319</v>
      </c>
      <c r="CJ15" s="32">
        <v>0</v>
      </c>
      <c r="CK15" s="32">
        <v>0</v>
      </c>
      <c r="CL15" s="32">
        <v>0</v>
      </c>
      <c r="CM15" s="32">
        <v>0</v>
      </c>
      <c r="CN15" s="32">
        <v>0</v>
      </c>
      <c r="CO15" s="32">
        <f t="shared" si="0"/>
        <v>7614534.0455558365</v>
      </c>
      <c r="CP15" s="32">
        <f t="shared" si="1"/>
        <v>2928836.2692703512</v>
      </c>
      <c r="CQ15" s="32">
        <f t="shared" si="2"/>
        <v>5294220.1272070222</v>
      </c>
      <c r="CR15" s="32">
        <f t="shared" si="3"/>
        <v>15837590.442033209</v>
      </c>
      <c r="CS15" s="32">
        <f t="shared" si="4"/>
        <v>1674169.7900563437</v>
      </c>
    </row>
    <row r="16" spans="1:97" ht="24.95" customHeight="1" x14ac:dyDescent="0.2">
      <c r="A16" s="20">
        <v>10</v>
      </c>
      <c r="B16" s="31" t="s">
        <v>32</v>
      </c>
      <c r="C16" s="32">
        <v>154688.50139999751</v>
      </c>
      <c r="D16" s="32">
        <v>1057.2034000000001</v>
      </c>
      <c r="E16" s="32">
        <v>136569.23040000061</v>
      </c>
      <c r="F16" s="32">
        <v>292314.93519999809</v>
      </c>
      <c r="G16" s="32">
        <v>0</v>
      </c>
      <c r="H16" s="32">
        <v>167256.11830000085</v>
      </c>
      <c r="I16" s="32">
        <v>20766.934699999994</v>
      </c>
      <c r="J16" s="32">
        <v>123311.3542999996</v>
      </c>
      <c r="K16" s="32">
        <v>311334.40730000043</v>
      </c>
      <c r="L16" s="32">
        <v>0</v>
      </c>
      <c r="M16" s="32">
        <v>312569.1622820769</v>
      </c>
      <c r="N16" s="32">
        <v>29330.085548416733</v>
      </c>
      <c r="O16" s="32">
        <v>52592.908419671381</v>
      </c>
      <c r="P16" s="32">
        <v>394492.15625016496</v>
      </c>
      <c r="Q16" s="32">
        <v>50965.554806732929</v>
      </c>
      <c r="R16" s="32">
        <v>5617591.0393999685</v>
      </c>
      <c r="S16" s="32">
        <v>405207.87569999998</v>
      </c>
      <c r="T16" s="32">
        <v>3365282.3603999903</v>
      </c>
      <c r="U16" s="32">
        <v>9388081.2754999585</v>
      </c>
      <c r="V16" s="32">
        <v>294039.15000000002</v>
      </c>
      <c r="W16" s="32">
        <v>441983.5470351837</v>
      </c>
      <c r="X16" s="32">
        <v>502958.75154886016</v>
      </c>
      <c r="Y16" s="32">
        <v>429418.12516582082</v>
      </c>
      <c r="Z16" s="32">
        <v>1374360.4237498646</v>
      </c>
      <c r="AA16" s="32">
        <v>1025399.0239690719</v>
      </c>
      <c r="AB16" s="32">
        <v>126113.22721024242</v>
      </c>
      <c r="AC16" s="32">
        <v>1701532.9314980207</v>
      </c>
      <c r="AD16" s="32">
        <v>53716.492701549527</v>
      </c>
      <c r="AE16" s="32">
        <v>1881362.6514098127</v>
      </c>
      <c r="AF16" s="32">
        <v>132443.39968746211</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133836.152722</v>
      </c>
      <c r="BG16" s="32">
        <v>673.27499999999998</v>
      </c>
      <c r="BH16" s="32">
        <v>0</v>
      </c>
      <c r="BI16" s="32">
        <v>134509.42772199999</v>
      </c>
      <c r="BJ16" s="32">
        <v>103969.0776395889</v>
      </c>
      <c r="BK16" s="32">
        <v>13422.5</v>
      </c>
      <c r="BL16" s="32">
        <v>0</v>
      </c>
      <c r="BM16" s="32">
        <v>0</v>
      </c>
      <c r="BN16" s="32">
        <v>13422.5</v>
      </c>
      <c r="BO16" s="32">
        <v>12561.012000000006</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f t="shared" si="0"/>
        <v>6967460.2483494701</v>
      </c>
      <c r="CP16" s="32">
        <f t="shared" si="1"/>
        <v>2661527.0573952976</v>
      </c>
      <c r="CQ16" s="32">
        <f t="shared" si="2"/>
        <v>4160890.471387032</v>
      </c>
      <c r="CR16" s="32">
        <f t="shared" si="3"/>
        <v>13789877.777131798</v>
      </c>
      <c r="CS16" s="32">
        <f t="shared" si="4"/>
        <v>1619377.2181028558</v>
      </c>
    </row>
    <row r="17" spans="1:97" ht="24.95" customHeight="1" x14ac:dyDescent="0.2">
      <c r="A17" s="20">
        <v>11</v>
      </c>
      <c r="B17" s="31" t="s">
        <v>34</v>
      </c>
      <c r="C17" s="32">
        <v>24555.271645951299</v>
      </c>
      <c r="D17" s="32">
        <v>179635.49159348631</v>
      </c>
      <c r="E17" s="32">
        <v>0</v>
      </c>
      <c r="F17" s="32">
        <v>204190.7632394376</v>
      </c>
      <c r="G17" s="32">
        <v>1236.3591109661477</v>
      </c>
      <c r="H17" s="32">
        <v>3997.3618366848268</v>
      </c>
      <c r="I17" s="32">
        <v>517663.22125000012</v>
      </c>
      <c r="J17" s="32">
        <v>0</v>
      </c>
      <c r="K17" s="32">
        <v>521660.58308668493</v>
      </c>
      <c r="L17" s="32">
        <v>116.59259415584407</v>
      </c>
      <c r="M17" s="32">
        <v>95010.897844176798</v>
      </c>
      <c r="N17" s="32">
        <v>47509.086463458319</v>
      </c>
      <c r="O17" s="32">
        <v>9788.1650872104365</v>
      </c>
      <c r="P17" s="32">
        <v>152308.14939484553</v>
      </c>
      <c r="Q17" s="32">
        <v>637.82133465824813</v>
      </c>
      <c r="R17" s="32">
        <v>1801823.5985257437</v>
      </c>
      <c r="S17" s="32">
        <v>37432.9</v>
      </c>
      <c r="T17" s="32">
        <v>0</v>
      </c>
      <c r="U17" s="32">
        <v>1839256.4985257436</v>
      </c>
      <c r="V17" s="32">
        <v>20605.417950275922</v>
      </c>
      <c r="W17" s="32">
        <v>607437.66125243565</v>
      </c>
      <c r="X17" s="32">
        <v>1387136.6315637114</v>
      </c>
      <c r="Y17" s="32">
        <v>1424662.8375588506</v>
      </c>
      <c r="Z17" s="32">
        <v>3419237.1303749979</v>
      </c>
      <c r="AA17" s="32">
        <v>14577.114764675518</v>
      </c>
      <c r="AB17" s="32">
        <v>217860.85963606677</v>
      </c>
      <c r="AC17" s="32">
        <v>1867876.886106031</v>
      </c>
      <c r="AD17" s="32">
        <v>195613.17449756264</v>
      </c>
      <c r="AE17" s="32">
        <v>2281350.9202396604</v>
      </c>
      <c r="AF17" s="32">
        <v>41591.397252054798</v>
      </c>
      <c r="AG17" s="32">
        <v>0</v>
      </c>
      <c r="AH17" s="32">
        <v>0</v>
      </c>
      <c r="AI17" s="32">
        <v>0</v>
      </c>
      <c r="AJ17" s="32">
        <v>0</v>
      </c>
      <c r="AK17" s="32">
        <v>0</v>
      </c>
      <c r="AL17" s="32">
        <v>0</v>
      </c>
      <c r="AM17" s="32">
        <v>0</v>
      </c>
      <c r="AN17" s="32">
        <v>0</v>
      </c>
      <c r="AO17" s="32">
        <v>0</v>
      </c>
      <c r="AP17" s="32">
        <v>0</v>
      </c>
      <c r="AQ17" s="32">
        <v>0</v>
      </c>
      <c r="AR17" s="32">
        <v>0</v>
      </c>
      <c r="AS17" s="32">
        <v>0</v>
      </c>
      <c r="AT17" s="32">
        <v>0</v>
      </c>
      <c r="AU17" s="32">
        <v>0</v>
      </c>
      <c r="AV17" s="32">
        <v>0</v>
      </c>
      <c r="AW17" s="32">
        <v>0</v>
      </c>
      <c r="AX17" s="32">
        <v>0</v>
      </c>
      <c r="AY17" s="32">
        <v>0</v>
      </c>
      <c r="AZ17" s="32">
        <v>0</v>
      </c>
      <c r="BA17" s="32">
        <v>0</v>
      </c>
      <c r="BB17" s="32">
        <v>0</v>
      </c>
      <c r="BC17" s="32">
        <v>0</v>
      </c>
      <c r="BD17" s="32">
        <v>0</v>
      </c>
      <c r="BE17" s="32">
        <v>0</v>
      </c>
      <c r="BF17" s="32">
        <v>421631.84254709602</v>
      </c>
      <c r="BG17" s="32">
        <v>3188.5396840000008</v>
      </c>
      <c r="BH17" s="32">
        <v>550.82000000000028</v>
      </c>
      <c r="BI17" s="32">
        <v>425371.20223109605</v>
      </c>
      <c r="BJ17" s="32">
        <v>241589.79378818066</v>
      </c>
      <c r="BK17" s="32">
        <v>365552.64210010658</v>
      </c>
      <c r="BL17" s="32">
        <v>633315.630331208</v>
      </c>
      <c r="BM17" s="32">
        <v>5179.59</v>
      </c>
      <c r="BN17" s="32">
        <v>1004047.8624313145</v>
      </c>
      <c r="BO17" s="32">
        <v>591964.71923230472</v>
      </c>
      <c r="BP17" s="32">
        <v>430678.26799999998</v>
      </c>
      <c r="BQ17" s="32">
        <v>333808.25575758185</v>
      </c>
      <c r="BR17" s="32">
        <v>0</v>
      </c>
      <c r="BS17" s="32">
        <v>764486.52375758183</v>
      </c>
      <c r="BT17" s="32">
        <v>343967.75815384614</v>
      </c>
      <c r="BU17" s="32">
        <v>158999.5453</v>
      </c>
      <c r="BV17" s="32">
        <v>1630</v>
      </c>
      <c r="BW17" s="32">
        <v>0</v>
      </c>
      <c r="BX17" s="32">
        <v>160629.5453</v>
      </c>
      <c r="BY17" s="32">
        <v>112700.50787759977</v>
      </c>
      <c r="BZ17" s="32">
        <v>0</v>
      </c>
      <c r="CA17" s="32">
        <v>0</v>
      </c>
      <c r="CB17" s="32">
        <v>0</v>
      </c>
      <c r="CC17" s="32">
        <v>0</v>
      </c>
      <c r="CD17" s="32">
        <v>0</v>
      </c>
      <c r="CE17" s="32">
        <v>73732.258013698651</v>
      </c>
      <c r="CF17" s="32">
        <v>9941.345604395603</v>
      </c>
      <c r="CG17" s="32">
        <v>11880</v>
      </c>
      <c r="CH17" s="32">
        <v>95553.603618094261</v>
      </c>
      <c r="CI17" s="32">
        <v>45607.984738667496</v>
      </c>
      <c r="CJ17" s="32">
        <v>0</v>
      </c>
      <c r="CK17" s="32">
        <v>0</v>
      </c>
      <c r="CL17" s="32">
        <v>0</v>
      </c>
      <c r="CM17" s="32">
        <v>0</v>
      </c>
      <c r="CN17" s="32">
        <v>0</v>
      </c>
      <c r="CO17" s="32">
        <f t="shared" si="0"/>
        <v>4201280.2067019604</v>
      </c>
      <c r="CP17" s="32">
        <f t="shared" si="1"/>
        <v>5019137.9883538727</v>
      </c>
      <c r="CQ17" s="32">
        <f t="shared" si="2"/>
        <v>1647674.587143624</v>
      </c>
      <c r="CR17" s="32">
        <f t="shared" si="3"/>
        <v>10868092.782199457</v>
      </c>
      <c r="CS17" s="32">
        <f t="shared" si="4"/>
        <v>1414595.4667973851</v>
      </c>
    </row>
    <row r="18" spans="1:97" ht="24.95" customHeight="1" x14ac:dyDescent="0.2">
      <c r="A18" s="20">
        <v>12</v>
      </c>
      <c r="B18" s="31" t="s">
        <v>40</v>
      </c>
      <c r="C18" s="32">
        <v>115127.77</v>
      </c>
      <c r="D18" s="32">
        <v>0</v>
      </c>
      <c r="E18" s="32">
        <v>0</v>
      </c>
      <c r="F18" s="32">
        <v>115127.77</v>
      </c>
      <c r="G18" s="32">
        <v>61612.4</v>
      </c>
      <c r="H18" s="32">
        <v>0</v>
      </c>
      <c r="I18" s="32">
        <v>0</v>
      </c>
      <c r="J18" s="32">
        <v>0</v>
      </c>
      <c r="K18" s="32">
        <v>0</v>
      </c>
      <c r="L18" s="32">
        <v>0</v>
      </c>
      <c r="M18" s="32">
        <v>71230.506878</v>
      </c>
      <c r="N18" s="32">
        <v>15634.568156999991</v>
      </c>
      <c r="O18" s="32">
        <v>0</v>
      </c>
      <c r="P18" s="32">
        <v>86865.075034999987</v>
      </c>
      <c r="Q18" s="32">
        <v>60450.54</v>
      </c>
      <c r="R18" s="32">
        <v>0</v>
      </c>
      <c r="S18" s="32">
        <v>0</v>
      </c>
      <c r="T18" s="32">
        <v>0</v>
      </c>
      <c r="U18" s="32">
        <v>0</v>
      </c>
      <c r="V18" s="32">
        <v>0</v>
      </c>
      <c r="W18" s="32">
        <v>920228.49378600053</v>
      </c>
      <c r="X18" s="32">
        <v>356649.08473799995</v>
      </c>
      <c r="Y18" s="32">
        <v>0</v>
      </c>
      <c r="Z18" s="32">
        <v>1276877.5785240005</v>
      </c>
      <c r="AA18" s="32">
        <v>729907.37</v>
      </c>
      <c r="AB18" s="32">
        <v>70170.438492352929</v>
      </c>
      <c r="AC18" s="32">
        <v>1696495.560490882</v>
      </c>
      <c r="AD18" s="32">
        <v>0</v>
      </c>
      <c r="AE18" s="32">
        <v>1766665.9989832349</v>
      </c>
      <c r="AF18" s="32">
        <v>35111.879999999997</v>
      </c>
      <c r="AG18" s="32">
        <v>0</v>
      </c>
      <c r="AH18" s="32">
        <v>0</v>
      </c>
      <c r="AI18" s="32">
        <v>0</v>
      </c>
      <c r="AJ18" s="32">
        <v>0</v>
      </c>
      <c r="AK18" s="32">
        <v>0</v>
      </c>
      <c r="AL18" s="32">
        <v>2115306.3204569998</v>
      </c>
      <c r="AM18" s="32">
        <v>0</v>
      </c>
      <c r="AN18" s="32">
        <v>0</v>
      </c>
      <c r="AO18" s="32">
        <v>2115306.3204569998</v>
      </c>
      <c r="AP18" s="32">
        <v>2115306.3204569998</v>
      </c>
      <c r="AQ18" s="32">
        <v>1390608.8073429996</v>
      </c>
      <c r="AR18" s="32">
        <v>0</v>
      </c>
      <c r="AS18" s="32">
        <v>0</v>
      </c>
      <c r="AT18" s="32">
        <v>1390608.8073429996</v>
      </c>
      <c r="AU18" s="32">
        <v>1389495.1623430001</v>
      </c>
      <c r="AV18" s="32">
        <v>0</v>
      </c>
      <c r="AW18" s="32">
        <v>0</v>
      </c>
      <c r="AX18" s="32">
        <v>0</v>
      </c>
      <c r="AY18" s="32">
        <v>0</v>
      </c>
      <c r="AZ18" s="32">
        <v>0</v>
      </c>
      <c r="BA18" s="32">
        <v>0</v>
      </c>
      <c r="BB18" s="32">
        <v>0</v>
      </c>
      <c r="BC18" s="32">
        <v>0</v>
      </c>
      <c r="BD18" s="32">
        <v>0</v>
      </c>
      <c r="BE18" s="32">
        <v>0</v>
      </c>
      <c r="BF18" s="32">
        <v>48013.068680000004</v>
      </c>
      <c r="BG18" s="32">
        <v>66.88</v>
      </c>
      <c r="BH18" s="32">
        <v>0</v>
      </c>
      <c r="BI18" s="32">
        <v>48079.948680000001</v>
      </c>
      <c r="BJ18" s="32">
        <v>35930.35</v>
      </c>
      <c r="BK18" s="32">
        <v>516528.78504990996</v>
      </c>
      <c r="BL18" s="32">
        <v>33235.537231000002</v>
      </c>
      <c r="BM18" s="32">
        <v>0</v>
      </c>
      <c r="BN18" s="32">
        <v>549764.32228090998</v>
      </c>
      <c r="BO18" s="32">
        <v>375335.13</v>
      </c>
      <c r="BP18" s="32">
        <v>153612.05426190997</v>
      </c>
      <c r="BQ18" s="32">
        <v>0</v>
      </c>
      <c r="BR18" s="32">
        <v>0</v>
      </c>
      <c r="BS18" s="32">
        <v>153612.05426190997</v>
      </c>
      <c r="BT18" s="32">
        <v>138117.85999999999</v>
      </c>
      <c r="BU18" s="32">
        <v>0</v>
      </c>
      <c r="BV18" s="32">
        <v>0</v>
      </c>
      <c r="BW18" s="32">
        <v>0</v>
      </c>
      <c r="BX18" s="32">
        <v>0</v>
      </c>
      <c r="BY18" s="32">
        <v>0</v>
      </c>
      <c r="BZ18" s="32">
        <v>0</v>
      </c>
      <c r="CA18" s="32">
        <v>0</v>
      </c>
      <c r="CB18" s="32">
        <v>0</v>
      </c>
      <c r="CC18" s="32">
        <v>0</v>
      </c>
      <c r="CD18" s="32">
        <v>0</v>
      </c>
      <c r="CE18" s="32">
        <v>182402.17347500008</v>
      </c>
      <c r="CF18" s="32">
        <v>1149</v>
      </c>
      <c r="CG18" s="32">
        <v>0</v>
      </c>
      <c r="CH18" s="32">
        <v>183551.17347500008</v>
      </c>
      <c r="CI18" s="32">
        <v>91617.27</v>
      </c>
      <c r="CJ18" s="32">
        <v>0</v>
      </c>
      <c r="CK18" s="32">
        <v>0</v>
      </c>
      <c r="CL18" s="32">
        <v>0</v>
      </c>
      <c r="CM18" s="32">
        <v>0</v>
      </c>
      <c r="CN18" s="32">
        <v>0</v>
      </c>
      <c r="CO18" s="32">
        <f t="shared" si="0"/>
        <v>5583228.4184231721</v>
      </c>
      <c r="CP18" s="32">
        <f t="shared" si="1"/>
        <v>2103230.6306168819</v>
      </c>
      <c r="CQ18" s="32">
        <f t="shared" si="2"/>
        <v>0</v>
      </c>
      <c r="CR18" s="32">
        <f t="shared" si="3"/>
        <v>7686459.0490400549</v>
      </c>
      <c r="CS18" s="32">
        <f t="shared" si="4"/>
        <v>5032884.2827999992</v>
      </c>
    </row>
    <row r="19" spans="1:97" ht="24.95" customHeight="1" x14ac:dyDescent="0.2">
      <c r="A19" s="20">
        <v>13</v>
      </c>
      <c r="B19" s="31" t="s">
        <v>37</v>
      </c>
      <c r="C19" s="32">
        <v>3677.6089999999999</v>
      </c>
      <c r="D19" s="32">
        <v>0</v>
      </c>
      <c r="E19" s="32">
        <v>20668.482250000001</v>
      </c>
      <c r="F19" s="32">
        <v>24346.091250000001</v>
      </c>
      <c r="G19" s="32">
        <v>0</v>
      </c>
      <c r="H19" s="32">
        <v>1080</v>
      </c>
      <c r="I19" s="32">
        <v>13894</v>
      </c>
      <c r="J19" s="32">
        <v>1949</v>
      </c>
      <c r="K19" s="32">
        <v>16923</v>
      </c>
      <c r="L19" s="32">
        <v>0</v>
      </c>
      <c r="M19" s="32">
        <v>356731.85913083999</v>
      </c>
      <c r="N19" s="32">
        <v>13983.28794231</v>
      </c>
      <c r="O19" s="32">
        <v>12440.040200000001</v>
      </c>
      <c r="P19" s="32">
        <v>383155.18727314996</v>
      </c>
      <c r="Q19" s="32">
        <v>271672.26</v>
      </c>
      <c r="R19" s="32">
        <v>536411.966047258</v>
      </c>
      <c r="S19" s="32">
        <v>1128.62637363</v>
      </c>
      <c r="T19" s="32">
        <v>1168540.85740408</v>
      </c>
      <c r="U19" s="32">
        <v>1706081.4498249679</v>
      </c>
      <c r="V19" s="32">
        <v>0</v>
      </c>
      <c r="W19" s="32">
        <v>340928.47286325</v>
      </c>
      <c r="X19" s="32">
        <v>682506.47164806898</v>
      </c>
      <c r="Y19" s="32">
        <v>1618.63</v>
      </c>
      <c r="Z19" s="32">
        <v>1025053.574511319</v>
      </c>
      <c r="AA19" s="32">
        <v>0</v>
      </c>
      <c r="AB19" s="32">
        <v>161735.91487412294</v>
      </c>
      <c r="AC19" s="32">
        <v>1749796.3525898422</v>
      </c>
      <c r="AD19" s="32">
        <v>268</v>
      </c>
      <c r="AE19" s="32">
        <v>1911800.2674639651</v>
      </c>
      <c r="AF19" s="32">
        <v>17347.624268101732</v>
      </c>
      <c r="AG19" s="32">
        <v>0</v>
      </c>
      <c r="AH19" s="32">
        <v>0</v>
      </c>
      <c r="AI19" s="32">
        <v>0</v>
      </c>
      <c r="AJ19" s="32">
        <v>0</v>
      </c>
      <c r="AK19" s="32">
        <v>0</v>
      </c>
      <c r="AL19" s="32">
        <v>498322.57</v>
      </c>
      <c r="AM19" s="32">
        <v>0</v>
      </c>
      <c r="AN19" s="32">
        <v>0</v>
      </c>
      <c r="AO19" s="32">
        <v>498322.57</v>
      </c>
      <c r="AP19" s="32">
        <v>498322.57</v>
      </c>
      <c r="AQ19" s="32">
        <v>317838.19</v>
      </c>
      <c r="AR19" s="32">
        <v>0</v>
      </c>
      <c r="AS19" s="32">
        <v>0</v>
      </c>
      <c r="AT19" s="32">
        <v>317838.19</v>
      </c>
      <c r="AU19" s="32">
        <v>317838.19</v>
      </c>
      <c r="AV19" s="32">
        <v>0</v>
      </c>
      <c r="AW19" s="32">
        <v>0</v>
      </c>
      <c r="AX19" s="32">
        <v>0</v>
      </c>
      <c r="AY19" s="32">
        <v>0</v>
      </c>
      <c r="AZ19" s="32">
        <v>0</v>
      </c>
      <c r="BA19" s="32">
        <v>0</v>
      </c>
      <c r="BB19" s="32">
        <v>0</v>
      </c>
      <c r="BC19" s="32">
        <v>0</v>
      </c>
      <c r="BD19" s="32">
        <v>0</v>
      </c>
      <c r="BE19" s="32">
        <v>0</v>
      </c>
      <c r="BF19" s="32">
        <v>36121.315047999989</v>
      </c>
      <c r="BG19" s="32">
        <v>0</v>
      </c>
      <c r="BH19" s="32">
        <v>0</v>
      </c>
      <c r="BI19" s="32">
        <v>36121.315047999989</v>
      </c>
      <c r="BJ19" s="32">
        <v>19237.929150794229</v>
      </c>
      <c r="BK19" s="32">
        <v>393900.22796882247</v>
      </c>
      <c r="BL19" s="32">
        <v>4813.6325191800006</v>
      </c>
      <c r="BM19" s="32">
        <v>987.65</v>
      </c>
      <c r="BN19" s="32">
        <v>399701.5104880025</v>
      </c>
      <c r="BO19" s="32">
        <v>127814.66554357384</v>
      </c>
      <c r="BP19" s="32">
        <v>0</v>
      </c>
      <c r="BQ19" s="32">
        <v>0</v>
      </c>
      <c r="BR19" s="32">
        <v>0</v>
      </c>
      <c r="BS19" s="32">
        <v>0</v>
      </c>
      <c r="BT19" s="32">
        <v>0</v>
      </c>
      <c r="BU19" s="32">
        <v>68691.573000000004</v>
      </c>
      <c r="BV19" s="32">
        <v>1250</v>
      </c>
      <c r="BW19" s="32">
        <v>0</v>
      </c>
      <c r="BX19" s="32">
        <v>69941.573000000004</v>
      </c>
      <c r="BY19" s="32">
        <v>0</v>
      </c>
      <c r="BZ19" s="32">
        <v>0</v>
      </c>
      <c r="CA19" s="32">
        <v>0</v>
      </c>
      <c r="CB19" s="32">
        <v>0</v>
      </c>
      <c r="CC19" s="32">
        <v>0</v>
      </c>
      <c r="CD19" s="32">
        <v>0</v>
      </c>
      <c r="CE19" s="32">
        <v>224286.3607884825</v>
      </c>
      <c r="CF19" s="32">
        <v>5191.7682999999997</v>
      </c>
      <c r="CG19" s="32">
        <v>0</v>
      </c>
      <c r="CH19" s="32">
        <v>229478.1290884825</v>
      </c>
      <c r="CI19" s="32">
        <v>34037.870457363555</v>
      </c>
      <c r="CJ19" s="32">
        <v>0</v>
      </c>
      <c r="CK19" s="32">
        <v>0</v>
      </c>
      <c r="CL19" s="32">
        <v>0</v>
      </c>
      <c r="CM19" s="32">
        <v>0</v>
      </c>
      <c r="CN19" s="32">
        <v>0</v>
      </c>
      <c r="CO19" s="32">
        <f t="shared" si="0"/>
        <v>2939726.0587207763</v>
      </c>
      <c r="CP19" s="32">
        <f t="shared" si="1"/>
        <v>2472564.139373031</v>
      </c>
      <c r="CQ19" s="32">
        <f t="shared" si="2"/>
        <v>1206472.6598540798</v>
      </c>
      <c r="CR19" s="32">
        <f t="shared" si="3"/>
        <v>6618762.8579478879</v>
      </c>
      <c r="CS19" s="32">
        <f t="shared" si="4"/>
        <v>1286271.1094198334</v>
      </c>
    </row>
    <row r="20" spans="1:97" ht="24.95" customHeight="1" x14ac:dyDescent="0.2">
      <c r="A20" s="20">
        <v>14</v>
      </c>
      <c r="B20" s="31" t="s">
        <v>38</v>
      </c>
      <c r="C20" s="32">
        <v>0</v>
      </c>
      <c r="D20" s="32">
        <v>0</v>
      </c>
      <c r="E20" s="32">
        <v>0</v>
      </c>
      <c r="F20" s="32">
        <v>0</v>
      </c>
      <c r="G20" s="32">
        <v>0</v>
      </c>
      <c r="H20" s="32">
        <v>178</v>
      </c>
      <c r="I20" s="32">
        <v>6803.5</v>
      </c>
      <c r="J20" s="32">
        <v>1796.5</v>
      </c>
      <c r="K20" s="32">
        <v>8778</v>
      </c>
      <c r="L20" s="32">
        <v>0</v>
      </c>
      <c r="M20" s="32">
        <v>14906.82</v>
      </c>
      <c r="N20" s="32">
        <v>5222.32</v>
      </c>
      <c r="O20" s="32">
        <v>33533.86</v>
      </c>
      <c r="P20" s="32">
        <v>53663</v>
      </c>
      <c r="Q20" s="32">
        <v>19406.349999999999</v>
      </c>
      <c r="R20" s="32">
        <v>70427.31</v>
      </c>
      <c r="S20" s="32">
        <v>38824.26</v>
      </c>
      <c r="T20" s="32">
        <v>2754977.23</v>
      </c>
      <c r="U20" s="32">
        <v>2864228.8</v>
      </c>
      <c r="V20" s="32">
        <v>0</v>
      </c>
      <c r="W20" s="32">
        <v>159019.94</v>
      </c>
      <c r="X20" s="32">
        <v>239862.99</v>
      </c>
      <c r="Y20" s="32">
        <v>1270219.56</v>
      </c>
      <c r="Z20" s="32">
        <v>1669102.49</v>
      </c>
      <c r="AA20" s="32">
        <v>1168371.75</v>
      </c>
      <c r="AB20" s="32">
        <v>87241.76999999999</v>
      </c>
      <c r="AC20" s="32">
        <v>1698385.5199999998</v>
      </c>
      <c r="AD20" s="32">
        <v>56819.55</v>
      </c>
      <c r="AE20" s="32">
        <v>1842446.8399999999</v>
      </c>
      <c r="AF20" s="32">
        <v>84284.479999999996</v>
      </c>
      <c r="AG20" s="32">
        <v>0</v>
      </c>
      <c r="AH20" s="32">
        <v>0</v>
      </c>
      <c r="AI20" s="32">
        <v>0</v>
      </c>
      <c r="AJ20" s="32">
        <v>0</v>
      </c>
      <c r="AK20" s="32">
        <v>0</v>
      </c>
      <c r="AL20" s="32">
        <v>54543.75</v>
      </c>
      <c r="AM20" s="32">
        <v>0</v>
      </c>
      <c r="AN20" s="32">
        <v>0</v>
      </c>
      <c r="AO20" s="32">
        <v>54543.75</v>
      </c>
      <c r="AP20" s="32">
        <v>42226.78</v>
      </c>
      <c r="AQ20" s="32">
        <v>17454</v>
      </c>
      <c r="AR20" s="32">
        <v>0</v>
      </c>
      <c r="AS20" s="32">
        <v>0</v>
      </c>
      <c r="AT20" s="32">
        <v>17454</v>
      </c>
      <c r="AU20" s="32">
        <v>13512.57</v>
      </c>
      <c r="AV20" s="32">
        <v>0</v>
      </c>
      <c r="AW20" s="32">
        <v>0</v>
      </c>
      <c r="AX20" s="32">
        <v>0</v>
      </c>
      <c r="AY20" s="32">
        <v>0</v>
      </c>
      <c r="AZ20" s="32">
        <v>0</v>
      </c>
      <c r="BA20" s="32">
        <v>0</v>
      </c>
      <c r="BB20" s="32">
        <v>0</v>
      </c>
      <c r="BC20" s="32">
        <v>0</v>
      </c>
      <c r="BD20" s="32">
        <v>0</v>
      </c>
      <c r="BE20" s="32">
        <v>0</v>
      </c>
      <c r="BF20" s="32">
        <v>48358.2</v>
      </c>
      <c r="BG20" s="32">
        <v>3850.5199999999995</v>
      </c>
      <c r="BH20" s="32">
        <v>360</v>
      </c>
      <c r="BI20" s="32">
        <v>52568.719999999994</v>
      </c>
      <c r="BJ20" s="32">
        <v>42054.98</v>
      </c>
      <c r="BK20" s="32">
        <v>3436.7999999999956</v>
      </c>
      <c r="BL20" s="32">
        <v>12389.21</v>
      </c>
      <c r="BM20" s="32">
        <v>14355.18</v>
      </c>
      <c r="BN20" s="32">
        <v>30181.189999999995</v>
      </c>
      <c r="BO20" s="32">
        <v>24144.95</v>
      </c>
      <c r="BP20" s="32">
        <v>0</v>
      </c>
      <c r="BQ20" s="32">
        <v>0</v>
      </c>
      <c r="BR20" s="32">
        <v>0</v>
      </c>
      <c r="BS20" s="32">
        <v>0</v>
      </c>
      <c r="BT20" s="32">
        <v>0</v>
      </c>
      <c r="BU20" s="32">
        <v>23326.83</v>
      </c>
      <c r="BV20" s="32">
        <v>0</v>
      </c>
      <c r="BW20" s="32">
        <v>0</v>
      </c>
      <c r="BX20" s="32">
        <v>23326.83</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f t="shared" si="0"/>
        <v>478893.42</v>
      </c>
      <c r="CP20" s="32">
        <f t="shared" si="1"/>
        <v>2005338.3199999998</v>
      </c>
      <c r="CQ20" s="32">
        <f t="shared" si="2"/>
        <v>4132061.88</v>
      </c>
      <c r="CR20" s="32">
        <f t="shared" si="3"/>
        <v>6616293.6200000001</v>
      </c>
      <c r="CS20" s="32">
        <f t="shared" si="4"/>
        <v>1394001.86</v>
      </c>
    </row>
    <row r="21" spans="1:97" ht="24.95" customHeight="1" x14ac:dyDescent="0.2">
      <c r="A21" s="20">
        <v>15</v>
      </c>
      <c r="B21" s="33" t="s">
        <v>42</v>
      </c>
      <c r="C21" s="32">
        <v>-9.4666168455718065</v>
      </c>
      <c r="D21" s="32">
        <v>-4927.959712428179</v>
      </c>
      <c r="E21" s="32">
        <v>0</v>
      </c>
      <c r="F21" s="32">
        <v>-4937.4263292737505</v>
      </c>
      <c r="G21" s="32">
        <v>0</v>
      </c>
      <c r="H21" s="32">
        <v>1487</v>
      </c>
      <c r="I21" s="32">
        <v>1506</v>
      </c>
      <c r="J21" s="32">
        <v>0</v>
      </c>
      <c r="K21" s="32">
        <v>2993</v>
      </c>
      <c r="L21" s="32">
        <v>0</v>
      </c>
      <c r="M21" s="32">
        <v>89697.143910134255</v>
      </c>
      <c r="N21" s="32">
        <v>374.85499999999996</v>
      </c>
      <c r="O21" s="32">
        <v>904.20054794520547</v>
      </c>
      <c r="P21" s="32">
        <v>90976.199458079456</v>
      </c>
      <c r="Q21" s="32">
        <v>58637.117781379202</v>
      </c>
      <c r="R21" s="32">
        <v>1198469.9057816623</v>
      </c>
      <c r="S21" s="32">
        <v>244455.23828654838</v>
      </c>
      <c r="T21" s="32">
        <v>0</v>
      </c>
      <c r="U21" s="32">
        <v>1442925.1440682106</v>
      </c>
      <c r="V21" s="32">
        <v>0</v>
      </c>
      <c r="W21" s="32">
        <v>1131302.8479700005</v>
      </c>
      <c r="X21" s="32">
        <v>20578.430400000001</v>
      </c>
      <c r="Y21" s="32">
        <v>21541.682950819675</v>
      </c>
      <c r="Z21" s="32">
        <v>1173422.96132082</v>
      </c>
      <c r="AA21" s="32">
        <v>192770.42672557401</v>
      </c>
      <c r="AB21" s="32">
        <v>99335.52538235292</v>
      </c>
      <c r="AC21" s="32">
        <v>1425879.5677058825</v>
      </c>
      <c r="AD21" s="32">
        <v>0</v>
      </c>
      <c r="AE21" s="32">
        <v>1525215.0930882355</v>
      </c>
      <c r="AF21" s="32">
        <v>10363.772999999999</v>
      </c>
      <c r="AG21" s="32">
        <v>0</v>
      </c>
      <c r="AH21" s="32">
        <v>0</v>
      </c>
      <c r="AI21" s="32">
        <v>0</v>
      </c>
      <c r="AJ21" s="32">
        <v>0</v>
      </c>
      <c r="AK21" s="32">
        <v>0</v>
      </c>
      <c r="AL21" s="32">
        <v>85736.47784804806</v>
      </c>
      <c r="AM21" s="32">
        <v>0</v>
      </c>
      <c r="AN21" s="32">
        <v>0</v>
      </c>
      <c r="AO21" s="32">
        <v>85736.47784804806</v>
      </c>
      <c r="AP21" s="32">
        <v>76658.343662008294</v>
      </c>
      <c r="AQ21" s="32">
        <v>770050.34681279375</v>
      </c>
      <c r="AR21" s="32">
        <v>0</v>
      </c>
      <c r="AS21" s="32">
        <v>0</v>
      </c>
      <c r="AT21" s="32">
        <v>770050.34681279375</v>
      </c>
      <c r="AU21" s="32">
        <v>711836.45127428498</v>
      </c>
      <c r="AV21" s="32">
        <v>0</v>
      </c>
      <c r="AW21" s="32">
        <v>0</v>
      </c>
      <c r="AX21" s="32">
        <v>0</v>
      </c>
      <c r="AY21" s="32">
        <v>0</v>
      </c>
      <c r="AZ21" s="32">
        <v>0</v>
      </c>
      <c r="BA21" s="32">
        <v>0</v>
      </c>
      <c r="BB21" s="32">
        <v>0</v>
      </c>
      <c r="BC21" s="32">
        <v>0</v>
      </c>
      <c r="BD21" s="32">
        <v>0</v>
      </c>
      <c r="BE21" s="32">
        <v>0</v>
      </c>
      <c r="BF21" s="32">
        <v>159753.83837171996</v>
      </c>
      <c r="BG21" s="32">
        <v>0</v>
      </c>
      <c r="BH21" s="32">
        <v>320.79000000000002</v>
      </c>
      <c r="BI21" s="32">
        <v>160074.62837171997</v>
      </c>
      <c r="BJ21" s="32">
        <v>128953.654697376</v>
      </c>
      <c r="BK21" s="32">
        <v>433862.53306610975</v>
      </c>
      <c r="BL21" s="32">
        <v>0</v>
      </c>
      <c r="BM21" s="32">
        <v>10742.577817663407</v>
      </c>
      <c r="BN21" s="32">
        <v>444605.11088377319</v>
      </c>
      <c r="BO21" s="32">
        <v>372738.90053141402</v>
      </c>
      <c r="BP21" s="32">
        <v>0</v>
      </c>
      <c r="BQ21" s="32">
        <v>0</v>
      </c>
      <c r="BR21" s="32">
        <v>0</v>
      </c>
      <c r="BS21" s="32">
        <v>0</v>
      </c>
      <c r="BT21" s="32">
        <v>0</v>
      </c>
      <c r="BU21" s="32">
        <v>0</v>
      </c>
      <c r="BV21" s="32">
        <v>0</v>
      </c>
      <c r="BW21" s="32">
        <v>0</v>
      </c>
      <c r="BX21" s="32">
        <v>0</v>
      </c>
      <c r="BY21" s="32">
        <v>0</v>
      </c>
      <c r="BZ21" s="32">
        <v>0</v>
      </c>
      <c r="CA21" s="32">
        <v>0</v>
      </c>
      <c r="CB21" s="32">
        <v>0</v>
      </c>
      <c r="CC21" s="32">
        <v>0</v>
      </c>
      <c r="CD21" s="32">
        <v>0</v>
      </c>
      <c r="CE21" s="32">
        <v>5783.7</v>
      </c>
      <c r="CF21" s="32">
        <v>0</v>
      </c>
      <c r="CG21" s="32">
        <v>180</v>
      </c>
      <c r="CH21" s="32">
        <v>5963.7</v>
      </c>
      <c r="CI21" s="32">
        <v>3052.3119999999999</v>
      </c>
      <c r="CJ21" s="32">
        <v>0</v>
      </c>
      <c r="CK21" s="32">
        <v>0</v>
      </c>
      <c r="CL21" s="32">
        <v>0</v>
      </c>
      <c r="CM21" s="32">
        <v>0</v>
      </c>
      <c r="CN21" s="32">
        <v>0</v>
      </c>
      <c r="CO21" s="32">
        <f t="shared" si="0"/>
        <v>3975469.8525259765</v>
      </c>
      <c r="CP21" s="32">
        <f t="shared" si="1"/>
        <v>1687866.1316800027</v>
      </c>
      <c r="CQ21" s="32">
        <f t="shared" si="2"/>
        <v>33689.251316428286</v>
      </c>
      <c r="CR21" s="32">
        <f t="shared" si="3"/>
        <v>5697025.235522408</v>
      </c>
      <c r="CS21" s="32">
        <f t="shared" si="4"/>
        <v>1555010.9796720364</v>
      </c>
    </row>
    <row r="22" spans="1:97" ht="24.95" customHeight="1" x14ac:dyDescent="0.2">
      <c r="A22" s="20">
        <v>16</v>
      </c>
      <c r="B22" s="33" t="s">
        <v>39</v>
      </c>
      <c r="C22" s="32">
        <v>0</v>
      </c>
      <c r="D22" s="32">
        <v>2664</v>
      </c>
      <c r="E22" s="32">
        <v>0</v>
      </c>
      <c r="F22" s="32">
        <v>2664</v>
      </c>
      <c r="G22" s="32">
        <v>0</v>
      </c>
      <c r="H22" s="32">
        <v>0</v>
      </c>
      <c r="I22" s="32">
        <v>0</v>
      </c>
      <c r="J22" s="32">
        <v>0</v>
      </c>
      <c r="K22" s="32">
        <v>0</v>
      </c>
      <c r="L22" s="32">
        <v>0</v>
      </c>
      <c r="M22" s="32">
        <v>11928.046200000024</v>
      </c>
      <c r="N22" s="32">
        <v>0</v>
      </c>
      <c r="O22" s="32">
        <v>1724.5900000000079</v>
      </c>
      <c r="P22" s="32">
        <v>13652.636200000032</v>
      </c>
      <c r="Q22" s="32">
        <v>0</v>
      </c>
      <c r="R22" s="32">
        <v>0</v>
      </c>
      <c r="S22" s="32">
        <v>0</v>
      </c>
      <c r="T22" s="32">
        <v>0</v>
      </c>
      <c r="U22" s="32">
        <v>0</v>
      </c>
      <c r="V22" s="32">
        <v>0</v>
      </c>
      <c r="W22" s="32">
        <v>3006304.6116010002</v>
      </c>
      <c r="X22" s="32">
        <v>-1514.010421</v>
      </c>
      <c r="Y22" s="32">
        <v>29928.83803300004</v>
      </c>
      <c r="Z22" s="32">
        <v>3034719.4392130002</v>
      </c>
      <c r="AA22" s="32">
        <v>0</v>
      </c>
      <c r="AB22" s="32">
        <v>132839.36120635291</v>
      </c>
      <c r="AC22" s="32">
        <v>1694162.6939968821</v>
      </c>
      <c r="AD22" s="32">
        <v>6901.8300000000381</v>
      </c>
      <c r="AE22" s="32">
        <v>1833903.8852032351</v>
      </c>
      <c r="AF22" s="32">
        <v>0</v>
      </c>
      <c r="AG22" s="32">
        <v>0</v>
      </c>
      <c r="AH22" s="32">
        <v>0</v>
      </c>
      <c r="AI22" s="32">
        <v>0</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c r="BF22" s="32">
        <v>0</v>
      </c>
      <c r="BG22" s="32">
        <v>0</v>
      </c>
      <c r="BH22" s="32">
        <v>0</v>
      </c>
      <c r="BI22" s="32">
        <v>0</v>
      </c>
      <c r="BJ22" s="32">
        <v>0</v>
      </c>
      <c r="BK22" s="32">
        <v>0</v>
      </c>
      <c r="BL22" s="32">
        <v>207</v>
      </c>
      <c r="BM22" s="32">
        <v>0</v>
      </c>
      <c r="BN22" s="32">
        <v>207</v>
      </c>
      <c r="BO22" s="32">
        <v>0</v>
      </c>
      <c r="BP22" s="32">
        <v>0</v>
      </c>
      <c r="BQ22" s="32">
        <v>0</v>
      </c>
      <c r="BR22" s="32">
        <v>0</v>
      </c>
      <c r="BS22" s="32">
        <v>0</v>
      </c>
      <c r="BT22" s="32">
        <v>0</v>
      </c>
      <c r="BU22" s="32">
        <v>0</v>
      </c>
      <c r="BV22" s="32">
        <v>0</v>
      </c>
      <c r="BW22" s="32">
        <v>0</v>
      </c>
      <c r="BX22" s="32">
        <v>0</v>
      </c>
      <c r="BY22" s="32">
        <v>0</v>
      </c>
      <c r="BZ22" s="32">
        <v>0</v>
      </c>
      <c r="CA22" s="32">
        <v>365</v>
      </c>
      <c r="CB22" s="32">
        <v>0</v>
      </c>
      <c r="CC22" s="32">
        <v>365</v>
      </c>
      <c r="CD22" s="32">
        <v>0</v>
      </c>
      <c r="CE22" s="32">
        <v>0</v>
      </c>
      <c r="CF22" s="32">
        <v>0</v>
      </c>
      <c r="CG22" s="32">
        <v>0</v>
      </c>
      <c r="CH22" s="32">
        <v>0</v>
      </c>
      <c r="CI22" s="32">
        <v>0</v>
      </c>
      <c r="CJ22" s="32">
        <v>0</v>
      </c>
      <c r="CK22" s="32">
        <v>0</v>
      </c>
      <c r="CL22" s="32">
        <v>0</v>
      </c>
      <c r="CM22" s="32">
        <v>0</v>
      </c>
      <c r="CN22" s="32">
        <v>0</v>
      </c>
      <c r="CO22" s="32">
        <f t="shared" si="0"/>
        <v>3151072.0190073531</v>
      </c>
      <c r="CP22" s="32">
        <f t="shared" si="1"/>
        <v>1695884.6835758821</v>
      </c>
      <c r="CQ22" s="32">
        <f t="shared" si="2"/>
        <v>38555.258033000086</v>
      </c>
      <c r="CR22" s="32">
        <f t="shared" si="3"/>
        <v>4885511.9606162356</v>
      </c>
      <c r="CS22" s="32">
        <f t="shared" si="4"/>
        <v>0</v>
      </c>
    </row>
    <row r="23" spans="1:97" ht="24.95" customHeight="1" x14ac:dyDescent="0.2">
      <c r="A23" s="20">
        <v>17</v>
      </c>
      <c r="B23" s="33" t="s">
        <v>41</v>
      </c>
      <c r="C23" s="32">
        <v>0</v>
      </c>
      <c r="D23" s="32">
        <v>0</v>
      </c>
      <c r="E23" s="32">
        <v>0</v>
      </c>
      <c r="F23" s="32">
        <v>0</v>
      </c>
      <c r="G23" s="32">
        <v>0</v>
      </c>
      <c r="H23" s="32">
        <v>0</v>
      </c>
      <c r="I23" s="32">
        <v>720</v>
      </c>
      <c r="J23" s="32">
        <v>0</v>
      </c>
      <c r="K23" s="32">
        <v>720</v>
      </c>
      <c r="L23" s="32">
        <v>0</v>
      </c>
      <c r="M23" s="32">
        <v>126</v>
      </c>
      <c r="N23" s="32">
        <v>53.73</v>
      </c>
      <c r="O23" s="32">
        <v>0</v>
      </c>
      <c r="P23" s="32">
        <v>179.73</v>
      </c>
      <c r="Q23" s="32">
        <v>0</v>
      </c>
      <c r="R23" s="32">
        <v>0</v>
      </c>
      <c r="S23" s="32">
        <v>0</v>
      </c>
      <c r="T23" s="32">
        <v>0</v>
      </c>
      <c r="U23" s="32">
        <v>0</v>
      </c>
      <c r="V23" s="32">
        <v>0</v>
      </c>
      <c r="W23" s="32">
        <v>517009.47</v>
      </c>
      <c r="X23" s="32">
        <v>23299.79</v>
      </c>
      <c r="Y23" s="32">
        <v>0</v>
      </c>
      <c r="Z23" s="32">
        <v>540309.26</v>
      </c>
      <c r="AA23" s="32">
        <v>0</v>
      </c>
      <c r="AB23" s="32">
        <v>56547.585882352927</v>
      </c>
      <c r="AC23" s="32">
        <v>1655312.3972058822</v>
      </c>
      <c r="AD23" s="32">
        <v>0</v>
      </c>
      <c r="AE23" s="32">
        <v>1711859.9830882351</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v>0</v>
      </c>
      <c r="AW23" s="32">
        <v>0</v>
      </c>
      <c r="AX23" s="32">
        <v>0</v>
      </c>
      <c r="AY23" s="32">
        <v>0</v>
      </c>
      <c r="AZ23" s="32">
        <v>0</v>
      </c>
      <c r="BA23" s="32">
        <v>0</v>
      </c>
      <c r="BB23" s="32">
        <v>0</v>
      </c>
      <c r="BC23" s="32">
        <v>0</v>
      </c>
      <c r="BD23" s="32">
        <v>0</v>
      </c>
      <c r="BE23" s="32">
        <v>0</v>
      </c>
      <c r="BF23" s="32">
        <v>0</v>
      </c>
      <c r="BG23" s="32">
        <v>0</v>
      </c>
      <c r="BH23" s="32">
        <v>0</v>
      </c>
      <c r="BI23" s="32">
        <v>0</v>
      </c>
      <c r="BJ23" s="32">
        <v>0</v>
      </c>
      <c r="BK23" s="32">
        <v>0</v>
      </c>
      <c r="BL23" s="32">
        <v>273.89</v>
      </c>
      <c r="BM23" s="32">
        <v>150</v>
      </c>
      <c r="BN23" s="32">
        <v>423.89</v>
      </c>
      <c r="BO23" s="32">
        <v>0</v>
      </c>
      <c r="BP23" s="32">
        <v>0</v>
      </c>
      <c r="BQ23" s="32">
        <v>0</v>
      </c>
      <c r="BR23" s="32">
        <v>0</v>
      </c>
      <c r="BS23" s="32">
        <v>0</v>
      </c>
      <c r="BT23" s="32">
        <v>0</v>
      </c>
      <c r="BU23" s="32">
        <v>129735.12</v>
      </c>
      <c r="BV23" s="32">
        <v>0</v>
      </c>
      <c r="BW23" s="32">
        <v>100.01</v>
      </c>
      <c r="BX23" s="32">
        <v>129835.12999999999</v>
      </c>
      <c r="BY23" s="32">
        <v>0</v>
      </c>
      <c r="BZ23" s="32">
        <v>0</v>
      </c>
      <c r="CA23" s="32">
        <v>0</v>
      </c>
      <c r="CB23" s="32">
        <v>0</v>
      </c>
      <c r="CC23" s="32">
        <v>0</v>
      </c>
      <c r="CD23" s="32">
        <v>0</v>
      </c>
      <c r="CE23" s="32">
        <v>0</v>
      </c>
      <c r="CF23" s="32">
        <v>0</v>
      </c>
      <c r="CG23" s="32">
        <v>0</v>
      </c>
      <c r="CH23" s="32">
        <v>0</v>
      </c>
      <c r="CI23" s="32">
        <v>0</v>
      </c>
      <c r="CJ23" s="32">
        <v>0</v>
      </c>
      <c r="CK23" s="32">
        <v>0</v>
      </c>
      <c r="CL23" s="32">
        <v>0</v>
      </c>
      <c r="CM23" s="32">
        <v>0</v>
      </c>
      <c r="CN23" s="32">
        <v>0</v>
      </c>
      <c r="CO23" s="32">
        <f t="shared" si="0"/>
        <v>703418.17588235287</v>
      </c>
      <c r="CP23" s="32">
        <f t="shared" si="1"/>
        <v>1679659.8072058822</v>
      </c>
      <c r="CQ23" s="32">
        <f t="shared" si="2"/>
        <v>250.01</v>
      </c>
      <c r="CR23" s="32">
        <f t="shared" si="3"/>
        <v>2383327.9930882351</v>
      </c>
      <c r="CS23" s="32">
        <f t="shared" si="4"/>
        <v>0</v>
      </c>
    </row>
    <row r="24" spans="1:97" x14ac:dyDescent="0.2">
      <c r="A24" s="22"/>
      <c r="B24" s="23" t="s">
        <v>22</v>
      </c>
      <c r="C24" s="24">
        <f>SUM(C7:C23)</f>
        <v>18797585.385449551</v>
      </c>
      <c r="D24" s="24">
        <f t="shared" ref="D24:BO24" si="5">SUM(D7:D23)</f>
        <v>11376633.369974487</v>
      </c>
      <c r="E24" s="24">
        <f t="shared" si="5"/>
        <v>3915701.2797738891</v>
      </c>
      <c r="F24" s="24">
        <f t="shared" si="5"/>
        <v>34089920.035197921</v>
      </c>
      <c r="G24" s="24">
        <f t="shared" si="5"/>
        <v>3929615.0939644547</v>
      </c>
      <c r="H24" s="24">
        <f t="shared" si="5"/>
        <v>1484141.1493666859</v>
      </c>
      <c r="I24" s="24">
        <f t="shared" si="5"/>
        <v>4612765.3659139341</v>
      </c>
      <c r="J24" s="24">
        <f t="shared" si="5"/>
        <v>149592.62429999959</v>
      </c>
      <c r="K24" s="24">
        <f t="shared" si="5"/>
        <v>6246499.1395806186</v>
      </c>
      <c r="L24" s="24">
        <f t="shared" si="5"/>
        <v>23914.627159193784</v>
      </c>
      <c r="M24" s="24">
        <f t="shared" si="5"/>
        <v>5912979.6419967385</v>
      </c>
      <c r="N24" s="24">
        <f t="shared" si="5"/>
        <v>1564718.0695934519</v>
      </c>
      <c r="O24" s="24">
        <f t="shared" si="5"/>
        <v>338756.58583356655</v>
      </c>
      <c r="P24" s="24">
        <f t="shared" si="5"/>
        <v>7816454.2974237576</v>
      </c>
      <c r="Q24" s="24">
        <f t="shared" si="5"/>
        <v>832115.41691969382</v>
      </c>
      <c r="R24" s="24">
        <f t="shared" si="5"/>
        <v>104387917.43148156</v>
      </c>
      <c r="S24" s="24">
        <f t="shared" si="5"/>
        <v>14091151.813001329</v>
      </c>
      <c r="T24" s="24">
        <f t="shared" si="5"/>
        <v>53854593.978246681</v>
      </c>
      <c r="U24" s="24">
        <f t="shared" si="5"/>
        <v>172333663.22272956</v>
      </c>
      <c r="V24" s="24">
        <f t="shared" si="5"/>
        <v>882197.23555665324</v>
      </c>
      <c r="W24" s="24">
        <f t="shared" si="5"/>
        <v>30110705.782788824</v>
      </c>
      <c r="X24" s="24">
        <f t="shared" si="5"/>
        <v>40205757.184970327</v>
      </c>
      <c r="Y24" s="24">
        <f t="shared" si="5"/>
        <v>9020885.0470480565</v>
      </c>
      <c r="Z24" s="24">
        <f t="shared" si="5"/>
        <v>79337348.014807209</v>
      </c>
      <c r="AA24" s="24">
        <f t="shared" si="5"/>
        <v>14234003.458886044</v>
      </c>
      <c r="AB24" s="24">
        <f t="shared" si="5"/>
        <v>6018903.9476345759</v>
      </c>
      <c r="AC24" s="24">
        <f t="shared" si="5"/>
        <v>34164723.581146374</v>
      </c>
      <c r="AD24" s="24">
        <f t="shared" si="5"/>
        <v>908379.91535943327</v>
      </c>
      <c r="AE24" s="24">
        <f t="shared" si="5"/>
        <v>41092007.444140382</v>
      </c>
      <c r="AF24" s="24">
        <f t="shared" si="5"/>
        <v>3636664.5000541057</v>
      </c>
      <c r="AG24" s="24">
        <f t="shared" si="5"/>
        <v>307041.43326000002</v>
      </c>
      <c r="AH24" s="24">
        <f t="shared" si="5"/>
        <v>0</v>
      </c>
      <c r="AI24" s="24">
        <f t="shared" si="5"/>
        <v>0</v>
      </c>
      <c r="AJ24" s="24">
        <f t="shared" si="5"/>
        <v>307041.43326000002</v>
      </c>
      <c r="AK24" s="24">
        <f t="shared" si="5"/>
        <v>423367.67356934107</v>
      </c>
      <c r="AL24" s="24">
        <f t="shared" si="5"/>
        <v>4476231.9990150481</v>
      </c>
      <c r="AM24" s="24">
        <f t="shared" si="5"/>
        <v>0</v>
      </c>
      <c r="AN24" s="24">
        <f t="shared" si="5"/>
        <v>366620.83999999997</v>
      </c>
      <c r="AO24" s="24">
        <f t="shared" si="5"/>
        <v>4842852.8390150489</v>
      </c>
      <c r="AP24" s="24">
        <f t="shared" si="5"/>
        <v>4605593.6463406794</v>
      </c>
      <c r="AQ24" s="24">
        <f t="shared" si="5"/>
        <v>3683243.5441557933</v>
      </c>
      <c r="AR24" s="24">
        <f t="shared" si="5"/>
        <v>0</v>
      </c>
      <c r="AS24" s="24">
        <f t="shared" si="5"/>
        <v>2616077</v>
      </c>
      <c r="AT24" s="24">
        <f t="shared" si="5"/>
        <v>6299320.5441557942</v>
      </c>
      <c r="AU24" s="24">
        <f t="shared" si="5"/>
        <v>4622906.0632528653</v>
      </c>
      <c r="AV24" s="24">
        <f t="shared" si="5"/>
        <v>165523.62580000001</v>
      </c>
      <c r="AW24" s="24">
        <f t="shared" si="5"/>
        <v>-2158.6558</v>
      </c>
      <c r="AX24" s="24">
        <f t="shared" si="5"/>
        <v>13696</v>
      </c>
      <c r="AY24" s="24">
        <f t="shared" si="5"/>
        <v>177060.97</v>
      </c>
      <c r="AZ24" s="24">
        <f t="shared" si="5"/>
        <v>82915.909771534498</v>
      </c>
      <c r="BA24" s="24">
        <f t="shared" si="5"/>
        <v>2831</v>
      </c>
      <c r="BB24" s="24">
        <f t="shared" si="5"/>
        <v>0</v>
      </c>
      <c r="BC24" s="24">
        <f t="shared" si="5"/>
        <v>0</v>
      </c>
      <c r="BD24" s="24">
        <f t="shared" si="5"/>
        <v>2831</v>
      </c>
      <c r="BE24" s="24">
        <f t="shared" si="5"/>
        <v>1415.2861600000001</v>
      </c>
      <c r="BF24" s="24">
        <f t="shared" si="5"/>
        <v>7722260.2832071669</v>
      </c>
      <c r="BG24" s="24">
        <f t="shared" si="5"/>
        <v>39129.791813999997</v>
      </c>
      <c r="BH24" s="24">
        <f t="shared" si="5"/>
        <v>72861.851699999999</v>
      </c>
      <c r="BI24" s="24">
        <f t="shared" si="5"/>
        <v>7834251.9267211659</v>
      </c>
      <c r="BJ24" s="24">
        <f t="shared" si="5"/>
        <v>2678298.8627562509</v>
      </c>
      <c r="BK24" s="24">
        <f t="shared" si="5"/>
        <v>51698447.313511014</v>
      </c>
      <c r="BL24" s="24">
        <f t="shared" si="5"/>
        <v>17702317.989452343</v>
      </c>
      <c r="BM24" s="24">
        <f t="shared" si="5"/>
        <v>376681.32895766356</v>
      </c>
      <c r="BN24" s="24">
        <f t="shared" si="5"/>
        <v>69777446.631921053</v>
      </c>
      <c r="BO24" s="24">
        <f t="shared" si="5"/>
        <v>42668820.92189379</v>
      </c>
      <c r="BP24" s="24">
        <f t="shared" ref="BP24:CS24" si="6">SUM(BP7:BP23)</f>
        <v>2341372.8247861299</v>
      </c>
      <c r="BQ24" s="24">
        <f t="shared" si="6"/>
        <v>939302.04575758195</v>
      </c>
      <c r="BR24" s="24">
        <f t="shared" si="6"/>
        <v>255.78</v>
      </c>
      <c r="BS24" s="24">
        <f t="shared" si="6"/>
        <v>3280930.6505437111</v>
      </c>
      <c r="BT24" s="24">
        <f t="shared" si="6"/>
        <v>1965604.8519439618</v>
      </c>
      <c r="BU24" s="24">
        <f t="shared" si="6"/>
        <v>7546838.2262550006</v>
      </c>
      <c r="BV24" s="24">
        <f t="shared" si="6"/>
        <v>48017.86</v>
      </c>
      <c r="BW24" s="24">
        <f t="shared" si="6"/>
        <v>640.01</v>
      </c>
      <c r="BX24" s="24">
        <f t="shared" si="6"/>
        <v>7595496.0962549997</v>
      </c>
      <c r="BY24" s="24">
        <f t="shared" si="6"/>
        <v>4091602.3947031153</v>
      </c>
      <c r="BZ24" s="24">
        <f t="shared" si="6"/>
        <v>0</v>
      </c>
      <c r="CA24" s="24">
        <f t="shared" si="6"/>
        <v>430033.88319071999</v>
      </c>
      <c r="CB24" s="24">
        <f t="shared" si="6"/>
        <v>0</v>
      </c>
      <c r="CC24" s="24">
        <f t="shared" si="6"/>
        <v>430033.88319071999</v>
      </c>
      <c r="CD24" s="24">
        <f t="shared" si="6"/>
        <v>0</v>
      </c>
      <c r="CE24" s="24">
        <f t="shared" si="6"/>
        <v>18417421.156344499</v>
      </c>
      <c r="CF24" s="24">
        <f t="shared" si="6"/>
        <v>2520034.5326463957</v>
      </c>
      <c r="CG24" s="24">
        <f t="shared" si="6"/>
        <v>87705</v>
      </c>
      <c r="CH24" s="24">
        <f t="shared" si="6"/>
        <v>21025160.688990895</v>
      </c>
      <c r="CI24" s="24">
        <f t="shared" si="6"/>
        <v>12111719.70041253</v>
      </c>
      <c r="CJ24" s="24">
        <f t="shared" si="6"/>
        <v>0</v>
      </c>
      <c r="CK24" s="24">
        <f t="shared" si="6"/>
        <v>0</v>
      </c>
      <c r="CL24" s="24">
        <f t="shared" si="6"/>
        <v>0</v>
      </c>
      <c r="CM24" s="24">
        <f t="shared" si="6"/>
        <v>0</v>
      </c>
      <c r="CN24" s="24">
        <f t="shared" si="6"/>
        <v>0</v>
      </c>
      <c r="CO24" s="24">
        <f t="shared" si="6"/>
        <v>263073444.74505258</v>
      </c>
      <c r="CP24" s="24">
        <f t="shared" si="6"/>
        <v>127692426.83166096</v>
      </c>
      <c r="CQ24" s="24">
        <f t="shared" si="6"/>
        <v>71722447.241219282</v>
      </c>
      <c r="CR24" s="24">
        <f t="shared" si="6"/>
        <v>462488318.81793284</v>
      </c>
      <c r="CS24" s="24">
        <f t="shared" si="6"/>
        <v>96790755.643344223</v>
      </c>
    </row>
    <row r="25" spans="1:97" x14ac:dyDescent="0.2">
      <c r="A25" s="41"/>
      <c r="B25" s="42"/>
      <c r="C25" s="43"/>
      <c r="D25" s="43"/>
      <c r="E25" s="43"/>
      <c r="F25" s="43"/>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c r="AP25" s="43"/>
      <c r="AQ25" s="43"/>
      <c r="AR25" s="43"/>
      <c r="AS25" s="43"/>
      <c r="AT25" s="43"/>
      <c r="AU25" s="43"/>
      <c r="AV25" s="43"/>
      <c r="AW25" s="43"/>
      <c r="AX25" s="43"/>
      <c r="AY25" s="43"/>
      <c r="AZ25" s="43"/>
      <c r="BA25" s="43"/>
      <c r="BB25" s="43"/>
      <c r="BC25" s="43"/>
      <c r="BD25" s="43"/>
      <c r="BE25" s="43"/>
      <c r="BF25" s="43"/>
      <c r="BG25" s="43"/>
      <c r="BH25" s="43"/>
      <c r="BI25" s="43"/>
      <c r="BJ25" s="43"/>
      <c r="BK25" s="43"/>
      <c r="BL25" s="43"/>
      <c r="BM25" s="43"/>
      <c r="BN25" s="43"/>
      <c r="BO25" s="43"/>
      <c r="BP25" s="43"/>
      <c r="BQ25" s="43"/>
      <c r="BR25" s="43"/>
      <c r="BS25" s="43"/>
      <c r="BT25" s="43"/>
      <c r="BU25" s="43"/>
      <c r="BV25" s="43"/>
      <c r="BW25" s="43"/>
      <c r="BX25" s="43"/>
      <c r="BY25" s="43"/>
      <c r="BZ25" s="43"/>
      <c r="CA25" s="43"/>
      <c r="CB25" s="43"/>
      <c r="CC25" s="43"/>
      <c r="CD25" s="43"/>
      <c r="CE25" s="43"/>
      <c r="CF25" s="43"/>
      <c r="CG25" s="43"/>
      <c r="CH25" s="43"/>
      <c r="CI25" s="43"/>
      <c r="CJ25" s="43"/>
      <c r="CK25" s="43"/>
      <c r="CL25" s="43"/>
      <c r="CM25" s="43"/>
      <c r="CN25" s="43"/>
      <c r="CO25" s="43"/>
      <c r="CP25" s="43"/>
      <c r="CQ25" s="43"/>
      <c r="CR25" s="43"/>
      <c r="CS25" s="43"/>
    </row>
    <row r="26" spans="1:97" s="14" customFormat="1" ht="12.75" customHeight="1" x14ac:dyDescent="0.2">
      <c r="CR26" s="53"/>
    </row>
    <row r="27" spans="1:97" s="73" customFormat="1" ht="15" x14ac:dyDescent="0.2">
      <c r="B27" s="74" t="s">
        <v>50</v>
      </c>
    </row>
    <row r="28" spans="1:97" s="73" customFormat="1" ht="20.25" customHeight="1" x14ac:dyDescent="0.2">
      <c r="B28" s="109" t="s">
        <v>52</v>
      </c>
      <c r="C28" s="109"/>
      <c r="D28" s="109"/>
      <c r="E28" s="109"/>
      <c r="F28" s="109"/>
      <c r="G28" s="109"/>
      <c r="H28" s="109"/>
      <c r="I28" s="109"/>
      <c r="J28" s="109"/>
      <c r="K28" s="109"/>
      <c r="L28" s="109"/>
      <c r="M28" s="109"/>
      <c r="N28" s="109"/>
    </row>
    <row r="29" spans="1:97" s="73" customFormat="1" ht="15" customHeight="1" x14ac:dyDescent="0.2">
      <c r="B29" s="109"/>
      <c r="C29" s="109"/>
      <c r="D29" s="109"/>
      <c r="E29" s="109"/>
      <c r="F29" s="109"/>
      <c r="G29" s="109"/>
      <c r="H29" s="109"/>
      <c r="I29" s="109"/>
      <c r="J29" s="109"/>
      <c r="K29" s="109"/>
      <c r="L29" s="109"/>
      <c r="M29" s="109"/>
      <c r="N29" s="109"/>
    </row>
    <row r="30" spans="1:97" ht="12.75" customHeight="1" x14ac:dyDescent="0.2"/>
    <row r="33" spans="2:2" ht="15" x14ac:dyDescent="0.3">
      <c r="B33" s="29"/>
    </row>
  </sheetData>
  <sortState ref="B9:CS23">
    <sortCondition descending="1" ref="CR7:CR23"/>
  </sortState>
  <mergeCells count="41">
    <mergeCell ref="B28:N29"/>
    <mergeCell ref="CO4:CS4"/>
    <mergeCell ref="BZ4:CD4"/>
    <mergeCell ref="BZ5:CC5"/>
    <mergeCell ref="CE5:CH5"/>
    <mergeCell ref="CJ5:CM5"/>
    <mergeCell ref="CO5:CR5"/>
    <mergeCell ref="BA5:BD5"/>
    <mergeCell ref="BF5:BI5"/>
    <mergeCell ref="CE4:CI4"/>
    <mergeCell ref="CJ4:CN4"/>
    <mergeCell ref="AQ4:AU4"/>
    <mergeCell ref="BA4:BE4"/>
    <mergeCell ref="BF4:BJ4"/>
    <mergeCell ref="BK4:BO4"/>
    <mergeCell ref="BP4:BT4"/>
    <mergeCell ref="BU4:BY4"/>
    <mergeCell ref="BP5:BS5"/>
    <mergeCell ref="BU5:BX5"/>
    <mergeCell ref="M5:P5"/>
    <mergeCell ref="BK5:BN5"/>
    <mergeCell ref="AL5:AO5"/>
    <mergeCell ref="AQ5:AT5"/>
    <mergeCell ref="AG5:AJ5"/>
    <mergeCell ref="W4:AA4"/>
    <mergeCell ref="AB4:AF4"/>
    <mergeCell ref="AG4:AK4"/>
    <mergeCell ref="AL4:AP4"/>
    <mergeCell ref="R5:U5"/>
    <mergeCell ref="AV4:AZ4"/>
    <mergeCell ref="W5:Z5"/>
    <mergeCell ref="AB5:AE5"/>
    <mergeCell ref="AV5:AY5"/>
    <mergeCell ref="A4:A6"/>
    <mergeCell ref="B4:B6"/>
    <mergeCell ref="C4:G4"/>
    <mergeCell ref="H4:L4"/>
    <mergeCell ref="M4:Q4"/>
    <mergeCell ref="R4:V4"/>
    <mergeCell ref="C5:F5"/>
    <mergeCell ref="H5:K5"/>
  </mergeCells>
  <pageMargins left="0.31" right="0.15748031496063" top="0.26" bottom="0.38" header="0.17" footer="0.15748031496063"/>
  <pageSetup scale="58" orientation="landscape" r:id="rId1"/>
  <headerFooter alignWithMargins="0">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C000"/>
  </sheetPr>
  <dimension ref="A1:AN32"/>
  <sheetViews>
    <sheetView zoomScale="90" zoomScaleNormal="90" workbookViewId="0">
      <pane xSplit="2" ySplit="5" topLeftCell="AD6" activePane="bottomRight" state="frozen"/>
      <selection pane="topRight" activeCell="C1" sqref="C1"/>
      <selection pane="bottomLeft" activeCell="A7" sqref="A7"/>
      <selection pane="bottomRight" activeCell="B4" sqref="B4:B5"/>
    </sheetView>
  </sheetViews>
  <sheetFormatPr defaultRowHeight="12.75" x14ac:dyDescent="0.2"/>
  <cols>
    <col min="1" max="1" width="3.28515625" style="15" customWidth="1"/>
    <col min="2" max="2" width="50.28515625" style="15" customWidth="1"/>
    <col min="3" max="3" width="15.5703125" style="15" customWidth="1"/>
    <col min="4" max="4" width="12.7109375" style="15" customWidth="1"/>
    <col min="5" max="5" width="14.7109375" style="15" customWidth="1"/>
    <col min="6" max="6" width="12.7109375" style="15" customWidth="1"/>
    <col min="7" max="8" width="13.42578125" style="15" customWidth="1"/>
    <col min="9" max="28" width="12.7109375" style="15" customWidth="1"/>
    <col min="29" max="29" width="14.5703125" style="15" customWidth="1"/>
    <col min="30" max="38" width="12.7109375" style="15" customWidth="1"/>
    <col min="39" max="39" width="15.42578125" style="15" customWidth="1"/>
    <col min="40" max="40" width="14.140625" style="15" customWidth="1"/>
    <col min="41" max="16384" width="9.140625" style="15"/>
  </cols>
  <sheetData>
    <row r="1" spans="1:40" s="73" customFormat="1" ht="20.25" customHeight="1" x14ac:dyDescent="0.2">
      <c r="A1" s="70" t="s">
        <v>53</v>
      </c>
    </row>
    <row r="2" spans="1:40" s="73" customFormat="1" ht="20.25" customHeight="1" x14ac:dyDescent="0.2">
      <c r="A2" s="70" t="str">
        <f>'Number of Policies'!A2</f>
        <v>Reporting period: 1 January 2019 - 30 September 2019</v>
      </c>
    </row>
    <row r="3" spans="1:40" s="73" customFormat="1" ht="19.5" customHeight="1" x14ac:dyDescent="0.2">
      <c r="A3" s="61" t="s">
        <v>2</v>
      </c>
      <c r="B3" s="77"/>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7"/>
    </row>
    <row r="4" spans="1:40" s="73" customFormat="1" ht="82.5" customHeight="1" x14ac:dyDescent="0.2">
      <c r="A4" s="100" t="s">
        <v>0</v>
      </c>
      <c r="B4" s="100" t="s">
        <v>3</v>
      </c>
      <c r="C4" s="110" t="s">
        <v>4</v>
      </c>
      <c r="D4" s="111"/>
      <c r="E4" s="110" t="s">
        <v>5</v>
      </c>
      <c r="F4" s="111"/>
      <c r="G4" s="110" t="s">
        <v>6</v>
      </c>
      <c r="H4" s="111"/>
      <c r="I4" s="110" t="s">
        <v>7</v>
      </c>
      <c r="J4" s="111"/>
      <c r="K4" s="110" t="s">
        <v>8</v>
      </c>
      <c r="L4" s="111"/>
      <c r="M4" s="110" t="s">
        <v>9</v>
      </c>
      <c r="N4" s="111"/>
      <c r="O4" s="110" t="s">
        <v>10</v>
      </c>
      <c r="P4" s="111"/>
      <c r="Q4" s="110" t="s">
        <v>11</v>
      </c>
      <c r="R4" s="111"/>
      <c r="S4" s="110" t="s">
        <v>12</v>
      </c>
      <c r="T4" s="111"/>
      <c r="U4" s="110" t="s">
        <v>13</v>
      </c>
      <c r="V4" s="111"/>
      <c r="W4" s="110" t="s">
        <v>14</v>
      </c>
      <c r="X4" s="111"/>
      <c r="Y4" s="110" t="s">
        <v>15</v>
      </c>
      <c r="Z4" s="111"/>
      <c r="AA4" s="110" t="s">
        <v>16</v>
      </c>
      <c r="AB4" s="111"/>
      <c r="AC4" s="103" t="s">
        <v>17</v>
      </c>
      <c r="AD4" s="105"/>
      <c r="AE4" s="103" t="s">
        <v>18</v>
      </c>
      <c r="AF4" s="105"/>
      <c r="AG4" s="103" t="s">
        <v>19</v>
      </c>
      <c r="AH4" s="105"/>
      <c r="AI4" s="103" t="s">
        <v>20</v>
      </c>
      <c r="AJ4" s="105"/>
      <c r="AK4" s="103" t="s">
        <v>21</v>
      </c>
      <c r="AL4" s="105"/>
      <c r="AM4" s="103" t="s">
        <v>22</v>
      </c>
      <c r="AN4" s="105"/>
    </row>
    <row r="5" spans="1:40" s="73" customFormat="1" ht="45" x14ac:dyDescent="0.2">
      <c r="A5" s="102"/>
      <c r="B5" s="102"/>
      <c r="C5" s="79" t="s">
        <v>54</v>
      </c>
      <c r="D5" s="79" t="s">
        <v>55</v>
      </c>
      <c r="E5" s="79" t="s">
        <v>54</v>
      </c>
      <c r="F5" s="79" t="s">
        <v>55</v>
      </c>
      <c r="G5" s="79" t="s">
        <v>54</v>
      </c>
      <c r="H5" s="79" t="s">
        <v>55</v>
      </c>
      <c r="I5" s="79" t="s">
        <v>54</v>
      </c>
      <c r="J5" s="79" t="s">
        <v>55</v>
      </c>
      <c r="K5" s="79" t="s">
        <v>54</v>
      </c>
      <c r="L5" s="79" t="s">
        <v>55</v>
      </c>
      <c r="M5" s="79" t="s">
        <v>54</v>
      </c>
      <c r="N5" s="79" t="s">
        <v>55</v>
      </c>
      <c r="O5" s="79" t="s">
        <v>54</v>
      </c>
      <c r="P5" s="79" t="s">
        <v>55</v>
      </c>
      <c r="Q5" s="79" t="s">
        <v>54</v>
      </c>
      <c r="R5" s="79" t="s">
        <v>55</v>
      </c>
      <c r="S5" s="79" t="s">
        <v>54</v>
      </c>
      <c r="T5" s="79" t="s">
        <v>55</v>
      </c>
      <c r="U5" s="79" t="s">
        <v>54</v>
      </c>
      <c r="V5" s="79" t="s">
        <v>55</v>
      </c>
      <c r="W5" s="79" t="s">
        <v>54</v>
      </c>
      <c r="X5" s="79" t="s">
        <v>55</v>
      </c>
      <c r="Y5" s="79" t="s">
        <v>54</v>
      </c>
      <c r="Z5" s="79" t="s">
        <v>55</v>
      </c>
      <c r="AA5" s="79" t="s">
        <v>54</v>
      </c>
      <c r="AB5" s="79" t="s">
        <v>55</v>
      </c>
      <c r="AC5" s="79" t="s">
        <v>54</v>
      </c>
      <c r="AD5" s="79" t="s">
        <v>55</v>
      </c>
      <c r="AE5" s="79" t="s">
        <v>54</v>
      </c>
      <c r="AF5" s="79" t="s">
        <v>55</v>
      </c>
      <c r="AG5" s="79" t="s">
        <v>54</v>
      </c>
      <c r="AH5" s="79" t="s">
        <v>55</v>
      </c>
      <c r="AI5" s="79" t="s">
        <v>54</v>
      </c>
      <c r="AJ5" s="79" t="s">
        <v>55</v>
      </c>
      <c r="AK5" s="79" t="s">
        <v>54</v>
      </c>
      <c r="AL5" s="79" t="s">
        <v>55</v>
      </c>
      <c r="AM5" s="79" t="s">
        <v>54</v>
      </c>
      <c r="AN5" s="79" t="s">
        <v>55</v>
      </c>
    </row>
    <row r="6" spans="1:40" ht="24.95" customHeight="1" x14ac:dyDescent="0.2">
      <c r="A6" s="20">
        <v>1</v>
      </c>
      <c r="B6" s="21" t="s">
        <v>30</v>
      </c>
      <c r="C6" s="32">
        <v>1904913.2150745247</v>
      </c>
      <c r="D6" s="32">
        <v>1694368.8271150943</v>
      </c>
      <c r="E6" s="32">
        <v>1350529.5147279627</v>
      </c>
      <c r="F6" s="32">
        <v>1350529.5147279627</v>
      </c>
      <c r="G6" s="32">
        <v>743921.04743280157</v>
      </c>
      <c r="H6" s="32">
        <v>741306.12201218214</v>
      </c>
      <c r="I6" s="32">
        <v>37898944.138941862</v>
      </c>
      <c r="J6" s="32">
        <v>37862514.794243768</v>
      </c>
      <c r="K6" s="32">
        <v>10640678.650770603</v>
      </c>
      <c r="L6" s="32">
        <v>10245268.326601241</v>
      </c>
      <c r="M6" s="32">
        <v>3390598.3053965443</v>
      </c>
      <c r="N6" s="32">
        <v>3313192.9650398591</v>
      </c>
      <c r="O6" s="32">
        <v>221986.27008824912</v>
      </c>
      <c r="P6" s="32">
        <v>-28169.727672842215</v>
      </c>
      <c r="Q6" s="32">
        <v>37361.89064043956</v>
      </c>
      <c r="R6" s="32">
        <v>1412.6071239560479</v>
      </c>
      <c r="S6" s="32">
        <v>0</v>
      </c>
      <c r="T6" s="32">
        <v>0</v>
      </c>
      <c r="U6" s="32">
        <v>122113.46273222589</v>
      </c>
      <c r="V6" s="32">
        <v>56700.630342377895</v>
      </c>
      <c r="W6" s="32">
        <v>0</v>
      </c>
      <c r="X6" s="32">
        <v>0</v>
      </c>
      <c r="Y6" s="32">
        <v>881618.87492021755</v>
      </c>
      <c r="Z6" s="32">
        <v>187991.52327904874</v>
      </c>
      <c r="AA6" s="32">
        <v>9071571.6505851448</v>
      </c>
      <c r="AB6" s="32">
        <v>1333755.1221550228</v>
      </c>
      <c r="AC6" s="32">
        <v>99227.49074875057</v>
      </c>
      <c r="AD6" s="32">
        <v>37107.696368124343</v>
      </c>
      <c r="AE6" s="32">
        <v>1024280.6294600987</v>
      </c>
      <c r="AF6" s="32">
        <v>204772.12789201966</v>
      </c>
      <c r="AG6" s="32">
        <v>0</v>
      </c>
      <c r="AH6" s="32">
        <v>0</v>
      </c>
      <c r="AI6" s="32">
        <v>2889463.8091242434</v>
      </c>
      <c r="AJ6" s="32">
        <v>488068.72941390966</v>
      </c>
      <c r="AK6" s="32">
        <v>0</v>
      </c>
      <c r="AL6" s="32">
        <v>0</v>
      </c>
      <c r="AM6" s="34">
        <f t="shared" ref="AM6:AM22" si="0">C6+E6+G6+I6+K6+M6+O6+Q6+S6+U6+W6+Y6+AA6+AC6+AE6+AG6+AI6+AK6</f>
        <v>70277208.950643674</v>
      </c>
      <c r="AN6" s="34">
        <f t="shared" ref="AN6:AN22" si="1">D6+F6+H6+J6+L6+N6+P6+R6+T6+V6+X6+Z6+AB6+AD6+AF6+AH6+AJ6+AL6</f>
        <v>57488819.25864172</v>
      </c>
    </row>
    <row r="7" spans="1:40" ht="24.95" customHeight="1" x14ac:dyDescent="0.2">
      <c r="A7" s="20">
        <v>2</v>
      </c>
      <c r="B7" s="21" t="s">
        <v>29</v>
      </c>
      <c r="C7" s="32">
        <v>9644770.7263169996</v>
      </c>
      <c r="D7" s="32">
        <v>9594395.93067386</v>
      </c>
      <c r="E7" s="32">
        <v>138363.68462199997</v>
      </c>
      <c r="F7" s="32">
        <v>138363.68462199997</v>
      </c>
      <c r="G7" s="32">
        <v>1216214.8077110073</v>
      </c>
      <c r="H7" s="32">
        <v>1107138.630626654</v>
      </c>
      <c r="I7" s="32">
        <v>21737.321158999963</v>
      </c>
      <c r="J7" s="32">
        <v>1900.68289550586</v>
      </c>
      <c r="K7" s="32">
        <v>15254817.955590088</v>
      </c>
      <c r="L7" s="32">
        <v>15080544.961664995</v>
      </c>
      <c r="M7" s="32">
        <v>5257758.4468940692</v>
      </c>
      <c r="N7" s="32">
        <v>5053329.0169984773</v>
      </c>
      <c r="O7" s="32">
        <v>0</v>
      </c>
      <c r="P7" s="32">
        <v>0</v>
      </c>
      <c r="Q7" s="32">
        <v>255562.16742899996</v>
      </c>
      <c r="R7" s="32">
        <v>16620.142827796924</v>
      </c>
      <c r="S7" s="32">
        <v>0</v>
      </c>
      <c r="T7" s="32">
        <v>0</v>
      </c>
      <c r="U7" s="32">
        <v>24.222950999999739</v>
      </c>
      <c r="V7" s="32">
        <v>24.222950999999739</v>
      </c>
      <c r="W7" s="32">
        <v>0</v>
      </c>
      <c r="X7" s="32">
        <v>0</v>
      </c>
      <c r="Y7" s="32">
        <v>2646685.5452200007</v>
      </c>
      <c r="Z7" s="32">
        <v>2409006.5511274855</v>
      </c>
      <c r="AA7" s="32">
        <v>23021893.394885521</v>
      </c>
      <c r="AB7" s="32">
        <v>10510402.161381351</v>
      </c>
      <c r="AC7" s="32">
        <v>0</v>
      </c>
      <c r="AD7" s="32">
        <v>0</v>
      </c>
      <c r="AE7" s="32">
        <v>1656423.0046949997</v>
      </c>
      <c r="AF7" s="32">
        <v>599830.66232817073</v>
      </c>
      <c r="AG7" s="32">
        <v>0</v>
      </c>
      <c r="AH7" s="32">
        <v>0</v>
      </c>
      <c r="AI7" s="32">
        <v>9140352.7264869995</v>
      </c>
      <c r="AJ7" s="32">
        <v>4780297.902124295</v>
      </c>
      <c r="AK7" s="32">
        <v>0</v>
      </c>
      <c r="AL7" s="32">
        <v>0</v>
      </c>
      <c r="AM7" s="34">
        <f t="shared" si="0"/>
        <v>68254604.003960684</v>
      </c>
      <c r="AN7" s="34">
        <f t="shared" si="1"/>
        <v>49291854.550221585</v>
      </c>
    </row>
    <row r="8" spans="1:40" ht="24.95" customHeight="1" x14ac:dyDescent="0.2">
      <c r="A8" s="20">
        <v>3</v>
      </c>
      <c r="B8" s="21" t="s">
        <v>28</v>
      </c>
      <c r="C8" s="32">
        <v>3316424.2612487655</v>
      </c>
      <c r="D8" s="32">
        <v>3316424.2612487655</v>
      </c>
      <c r="E8" s="32">
        <v>1893157.3779029166</v>
      </c>
      <c r="F8" s="32">
        <v>1893157.3779029166</v>
      </c>
      <c r="G8" s="32">
        <v>378804.12370959157</v>
      </c>
      <c r="H8" s="32">
        <v>378804.12370959157</v>
      </c>
      <c r="I8" s="32">
        <v>51566094.855291568</v>
      </c>
      <c r="J8" s="32">
        <v>51230604.040201187</v>
      </c>
      <c r="K8" s="32">
        <v>0</v>
      </c>
      <c r="L8" s="32">
        <v>0</v>
      </c>
      <c r="M8" s="32">
        <v>1664067.1002791589</v>
      </c>
      <c r="N8" s="32">
        <v>0</v>
      </c>
      <c r="O8" s="32">
        <v>0</v>
      </c>
      <c r="P8" s="32">
        <v>0</v>
      </c>
      <c r="Q8" s="32">
        <v>0</v>
      </c>
      <c r="R8" s="32">
        <v>0</v>
      </c>
      <c r="S8" s="32">
        <v>0</v>
      </c>
      <c r="T8" s="32">
        <v>0</v>
      </c>
      <c r="U8" s="32">
        <v>0</v>
      </c>
      <c r="V8" s="32">
        <v>0</v>
      </c>
      <c r="W8" s="32">
        <v>0</v>
      </c>
      <c r="X8" s="32">
        <v>0</v>
      </c>
      <c r="Y8" s="32">
        <v>0</v>
      </c>
      <c r="Z8" s="32">
        <v>0</v>
      </c>
      <c r="AA8" s="32">
        <v>0</v>
      </c>
      <c r="AB8" s="32">
        <v>0</v>
      </c>
      <c r="AC8" s="32">
        <v>0</v>
      </c>
      <c r="AD8" s="32">
        <v>0</v>
      </c>
      <c r="AE8" s="32">
        <v>62.553211072664354</v>
      </c>
      <c r="AF8" s="32">
        <v>62.553211072664354</v>
      </c>
      <c r="AG8" s="32">
        <v>0</v>
      </c>
      <c r="AH8" s="32">
        <v>0</v>
      </c>
      <c r="AI8" s="32">
        <v>0</v>
      </c>
      <c r="AJ8" s="32">
        <v>0</v>
      </c>
      <c r="AK8" s="32">
        <v>0</v>
      </c>
      <c r="AL8" s="32">
        <v>0</v>
      </c>
      <c r="AM8" s="34">
        <f t="shared" si="0"/>
        <v>58818610.271643072</v>
      </c>
      <c r="AN8" s="34">
        <f t="shared" si="1"/>
        <v>56819052.356273532</v>
      </c>
    </row>
    <row r="9" spans="1:40" ht="24.95" customHeight="1" x14ac:dyDescent="0.2">
      <c r="A9" s="20">
        <v>4</v>
      </c>
      <c r="B9" s="21" t="s">
        <v>33</v>
      </c>
      <c r="C9" s="32">
        <v>16148694.693709198</v>
      </c>
      <c r="D9" s="32">
        <v>12679024.965999067</v>
      </c>
      <c r="E9" s="32">
        <v>613403.79818419903</v>
      </c>
      <c r="F9" s="32">
        <v>613403.79818419903</v>
      </c>
      <c r="G9" s="32">
        <v>1260754.7058042835</v>
      </c>
      <c r="H9" s="32">
        <v>1179270.5063248836</v>
      </c>
      <c r="I9" s="32">
        <v>208470.87999999989</v>
      </c>
      <c r="J9" s="32">
        <v>208470.87999999989</v>
      </c>
      <c r="K9" s="32">
        <v>17752070.158421732</v>
      </c>
      <c r="L9" s="32">
        <v>5732574.7311294936</v>
      </c>
      <c r="M9" s="32">
        <v>3686006.1651209258</v>
      </c>
      <c r="N9" s="32">
        <v>2352034.8567510727</v>
      </c>
      <c r="O9" s="32">
        <v>0</v>
      </c>
      <c r="P9" s="32">
        <v>0</v>
      </c>
      <c r="Q9" s="32">
        <v>0</v>
      </c>
      <c r="R9" s="32">
        <v>0</v>
      </c>
      <c r="S9" s="32">
        <v>0</v>
      </c>
      <c r="T9" s="32">
        <v>0</v>
      </c>
      <c r="U9" s="32">
        <v>0</v>
      </c>
      <c r="V9" s="32">
        <v>0</v>
      </c>
      <c r="W9" s="32">
        <v>0</v>
      </c>
      <c r="X9" s="32">
        <v>0</v>
      </c>
      <c r="Y9" s="32">
        <v>1029196.2472467644</v>
      </c>
      <c r="Z9" s="32">
        <v>957200.27758982335</v>
      </c>
      <c r="AA9" s="32">
        <v>10025375.719697852</v>
      </c>
      <c r="AB9" s="32">
        <v>6083053.5689336462</v>
      </c>
      <c r="AC9" s="32">
        <v>0</v>
      </c>
      <c r="AD9" s="32">
        <v>0</v>
      </c>
      <c r="AE9" s="32">
        <v>177268.00327714998</v>
      </c>
      <c r="AF9" s="32">
        <v>6974.4525547399826</v>
      </c>
      <c r="AG9" s="32">
        <v>439470.6883090004</v>
      </c>
      <c r="AH9" s="32">
        <v>439470.6883090004</v>
      </c>
      <c r="AI9" s="32">
        <v>1035262.1668779617</v>
      </c>
      <c r="AJ9" s="32">
        <v>400834.73694068415</v>
      </c>
      <c r="AK9" s="32">
        <v>0</v>
      </c>
      <c r="AL9" s="32">
        <v>0</v>
      </c>
      <c r="AM9" s="34">
        <f t="shared" si="0"/>
        <v>52375973.226649068</v>
      </c>
      <c r="AN9" s="34">
        <f t="shared" si="1"/>
        <v>30652313.462716613</v>
      </c>
    </row>
    <row r="10" spans="1:40" ht="24.95" customHeight="1" x14ac:dyDescent="0.2">
      <c r="A10" s="20">
        <v>5</v>
      </c>
      <c r="B10" s="21" t="s">
        <v>89</v>
      </c>
      <c r="C10" s="32">
        <v>94632.409695999639</v>
      </c>
      <c r="D10" s="32">
        <v>67316.833928341977</v>
      </c>
      <c r="E10" s="32">
        <v>237789.15366500232</v>
      </c>
      <c r="F10" s="32">
        <v>237789.15366500232</v>
      </c>
      <c r="G10" s="32">
        <v>363379.67587102129</v>
      </c>
      <c r="H10" s="32">
        <v>357888.36875676987</v>
      </c>
      <c r="I10" s="32">
        <v>19242056.72504992</v>
      </c>
      <c r="J10" s="32">
        <v>19242056.72504992</v>
      </c>
      <c r="K10" s="32">
        <v>2611769.3101480086</v>
      </c>
      <c r="L10" s="32">
        <v>2611769.3101480086</v>
      </c>
      <c r="M10" s="32">
        <v>2010787.7197134448</v>
      </c>
      <c r="N10" s="32">
        <v>2010787.7197134448</v>
      </c>
      <c r="O10" s="32">
        <v>0</v>
      </c>
      <c r="P10" s="32">
        <v>0</v>
      </c>
      <c r="Q10" s="32">
        <v>39609.592250999995</v>
      </c>
      <c r="R10" s="32">
        <v>157.99</v>
      </c>
      <c r="S10" s="32">
        <v>31149.140712</v>
      </c>
      <c r="T10" s="32">
        <v>653.51278572613228</v>
      </c>
      <c r="U10" s="32">
        <v>21168.85</v>
      </c>
      <c r="V10" s="32">
        <v>5292.22</v>
      </c>
      <c r="W10" s="32">
        <v>0</v>
      </c>
      <c r="X10" s="32">
        <v>0</v>
      </c>
      <c r="Y10" s="32">
        <v>740474.85013699974</v>
      </c>
      <c r="Z10" s="32">
        <v>417874.5918736569</v>
      </c>
      <c r="AA10" s="32">
        <v>3065323.49</v>
      </c>
      <c r="AB10" s="32">
        <v>1994190.9137044773</v>
      </c>
      <c r="AC10" s="32">
        <v>39416.885173999937</v>
      </c>
      <c r="AD10" s="32">
        <v>39416.885173999937</v>
      </c>
      <c r="AE10" s="32">
        <v>2507067.0113230101</v>
      </c>
      <c r="AF10" s="32">
        <v>967497.9704759256</v>
      </c>
      <c r="AG10" s="32">
        <v>0</v>
      </c>
      <c r="AH10" s="32">
        <v>0</v>
      </c>
      <c r="AI10" s="32">
        <v>1272145.0870250021</v>
      </c>
      <c r="AJ10" s="32">
        <v>1124878.582258444</v>
      </c>
      <c r="AK10" s="32">
        <v>0</v>
      </c>
      <c r="AL10" s="32">
        <v>0</v>
      </c>
      <c r="AM10" s="34">
        <f t="shared" si="0"/>
        <v>32276769.900765408</v>
      </c>
      <c r="AN10" s="34">
        <f t="shared" si="1"/>
        <v>29077570.777533714</v>
      </c>
    </row>
    <row r="11" spans="1:40" ht="24.95" customHeight="1" x14ac:dyDescent="0.2">
      <c r="A11" s="20">
        <v>6</v>
      </c>
      <c r="B11" s="21" t="s">
        <v>36</v>
      </c>
      <c r="C11" s="32">
        <v>183975</v>
      </c>
      <c r="D11" s="32">
        <v>183975</v>
      </c>
      <c r="E11" s="32">
        <v>665970</v>
      </c>
      <c r="F11" s="32">
        <v>653194.53113081411</v>
      </c>
      <c r="G11" s="32">
        <v>463317</v>
      </c>
      <c r="H11" s="32">
        <v>462718.61391780822</v>
      </c>
      <c r="I11" s="32">
        <v>6673397</v>
      </c>
      <c r="J11" s="32">
        <v>6673397</v>
      </c>
      <c r="K11" s="32">
        <v>1439808</v>
      </c>
      <c r="L11" s="32">
        <v>1393475.8009604975</v>
      </c>
      <c r="M11" s="32">
        <v>2054828.1002724441</v>
      </c>
      <c r="N11" s="32">
        <v>2031693.2497323698</v>
      </c>
      <c r="O11" s="32">
        <v>0</v>
      </c>
      <c r="P11" s="32">
        <v>0</v>
      </c>
      <c r="Q11" s="32">
        <v>1029407</v>
      </c>
      <c r="R11" s="32">
        <v>101773.79596051446</v>
      </c>
      <c r="S11" s="32">
        <v>1985864</v>
      </c>
      <c r="T11" s="32">
        <v>624443.03398976487</v>
      </c>
      <c r="U11" s="32">
        <v>81247</v>
      </c>
      <c r="V11" s="32">
        <v>44258.066449528509</v>
      </c>
      <c r="W11" s="32">
        <v>52984</v>
      </c>
      <c r="X11" s="32">
        <v>26612.048758459059</v>
      </c>
      <c r="Y11" s="32">
        <v>562035</v>
      </c>
      <c r="Z11" s="32">
        <v>157826.85912993475</v>
      </c>
      <c r="AA11" s="32">
        <v>7508095</v>
      </c>
      <c r="AB11" s="32">
        <v>1606358.7596783005</v>
      </c>
      <c r="AC11" s="32">
        <v>717417</v>
      </c>
      <c r="AD11" s="32">
        <v>289581.80257480004</v>
      </c>
      <c r="AE11" s="32">
        <v>571191</v>
      </c>
      <c r="AF11" s="32">
        <v>195710.28448251059</v>
      </c>
      <c r="AG11" s="32">
        <v>0</v>
      </c>
      <c r="AH11" s="32">
        <v>0</v>
      </c>
      <c r="AI11" s="32">
        <v>2553978</v>
      </c>
      <c r="AJ11" s="32">
        <v>970809.25955963077</v>
      </c>
      <c r="AK11" s="32">
        <v>0</v>
      </c>
      <c r="AL11" s="32">
        <v>0</v>
      </c>
      <c r="AM11" s="34">
        <f t="shared" si="0"/>
        <v>26543513.100272443</v>
      </c>
      <c r="AN11" s="34">
        <f t="shared" si="1"/>
        <v>15415828.106324933</v>
      </c>
    </row>
    <row r="12" spans="1:40" ht="24.95" customHeight="1" x14ac:dyDescent="0.2">
      <c r="A12" s="20">
        <v>7</v>
      </c>
      <c r="B12" s="21" t="s">
        <v>35</v>
      </c>
      <c r="C12" s="32">
        <v>75796.306882465433</v>
      </c>
      <c r="D12" s="32">
        <v>75796.306882465433</v>
      </c>
      <c r="E12" s="32">
        <v>147801.19689993717</v>
      </c>
      <c r="F12" s="32">
        <v>143744.51594829347</v>
      </c>
      <c r="G12" s="32">
        <v>512606.8686052445</v>
      </c>
      <c r="H12" s="32">
        <v>486620.32994173979</v>
      </c>
      <c r="I12" s="32">
        <v>9603768.3479416482</v>
      </c>
      <c r="J12" s="32">
        <v>9603768.3479416482</v>
      </c>
      <c r="K12" s="32">
        <v>3183455.8267582608</v>
      </c>
      <c r="L12" s="32">
        <v>3062975.9839452431</v>
      </c>
      <c r="M12" s="32">
        <v>2217607.7432191027</v>
      </c>
      <c r="N12" s="32">
        <v>2145496.0082195248</v>
      </c>
      <c r="O12" s="32">
        <v>0</v>
      </c>
      <c r="P12" s="32">
        <v>0</v>
      </c>
      <c r="Q12" s="32">
        <v>0</v>
      </c>
      <c r="R12" s="32">
        <v>0</v>
      </c>
      <c r="S12" s="32">
        <v>0</v>
      </c>
      <c r="T12" s="32">
        <v>0</v>
      </c>
      <c r="U12" s="32">
        <v>1114.134969230769</v>
      </c>
      <c r="V12" s="32">
        <v>1027.789540673969</v>
      </c>
      <c r="W12" s="32">
        <v>0</v>
      </c>
      <c r="X12" s="32">
        <v>0</v>
      </c>
      <c r="Y12" s="32">
        <v>673294.02275254857</v>
      </c>
      <c r="Z12" s="32">
        <v>447752.15627439413</v>
      </c>
      <c r="AA12" s="32">
        <v>4765788.949823264</v>
      </c>
      <c r="AB12" s="32">
        <v>400449.63145986944</v>
      </c>
      <c r="AC12" s="32">
        <v>782486.02695061348</v>
      </c>
      <c r="AD12" s="32">
        <v>19534.709938479704</v>
      </c>
      <c r="AE12" s="32">
        <v>0</v>
      </c>
      <c r="AF12" s="32">
        <v>0</v>
      </c>
      <c r="AG12" s="32">
        <v>0</v>
      </c>
      <c r="AH12" s="32">
        <v>0</v>
      </c>
      <c r="AI12" s="32">
        <v>1248401.9642759589</v>
      </c>
      <c r="AJ12" s="32">
        <v>236135.87099465699</v>
      </c>
      <c r="AK12" s="32">
        <v>0</v>
      </c>
      <c r="AL12" s="32">
        <v>0</v>
      </c>
      <c r="AM12" s="34">
        <f t="shared" si="0"/>
        <v>23212121.389078278</v>
      </c>
      <c r="AN12" s="34">
        <f t="shared" si="1"/>
        <v>16623301.651086992</v>
      </c>
    </row>
    <row r="13" spans="1:40" ht="24.95" customHeight="1" x14ac:dyDescent="0.2">
      <c r="A13" s="20">
        <v>8</v>
      </c>
      <c r="B13" s="21" t="s">
        <v>31</v>
      </c>
      <c r="C13" s="32">
        <v>422334.92138932331</v>
      </c>
      <c r="D13" s="32">
        <v>422334.92138932331</v>
      </c>
      <c r="E13" s="32">
        <v>193450.48854685255</v>
      </c>
      <c r="F13" s="32">
        <v>193450.48854685255</v>
      </c>
      <c r="G13" s="32">
        <v>246330.6205125619</v>
      </c>
      <c r="H13" s="32">
        <v>238314.5500884619</v>
      </c>
      <c r="I13" s="32">
        <v>7858166.0764171481</v>
      </c>
      <c r="J13" s="32">
        <v>7858166.0764171481</v>
      </c>
      <c r="K13" s="32">
        <v>2665682.8922978621</v>
      </c>
      <c r="L13" s="32">
        <v>1397380.5240457607</v>
      </c>
      <c r="M13" s="32">
        <v>2029779.3913616431</v>
      </c>
      <c r="N13" s="32">
        <v>1870635.0443818432</v>
      </c>
      <c r="O13" s="32">
        <v>0</v>
      </c>
      <c r="P13" s="32">
        <v>0</v>
      </c>
      <c r="Q13" s="32">
        <v>0</v>
      </c>
      <c r="R13" s="32">
        <v>0</v>
      </c>
      <c r="S13" s="32">
        <v>0</v>
      </c>
      <c r="T13" s="32">
        <v>0</v>
      </c>
      <c r="U13" s="32">
        <v>0</v>
      </c>
      <c r="V13" s="32">
        <v>0</v>
      </c>
      <c r="W13" s="32">
        <v>0</v>
      </c>
      <c r="X13" s="32">
        <v>0</v>
      </c>
      <c r="Y13" s="32">
        <v>168976.78591988463</v>
      </c>
      <c r="Z13" s="32">
        <v>24002.895877484611</v>
      </c>
      <c r="AA13" s="32">
        <v>1755207.866896644</v>
      </c>
      <c r="AB13" s="32">
        <v>896865.01395893854</v>
      </c>
      <c r="AC13" s="32">
        <v>0</v>
      </c>
      <c r="AD13" s="32">
        <v>0</v>
      </c>
      <c r="AE13" s="32">
        <v>1392519.0984015029</v>
      </c>
      <c r="AF13" s="32">
        <v>889993.40864274127</v>
      </c>
      <c r="AG13" s="32">
        <v>0</v>
      </c>
      <c r="AH13" s="32">
        <v>0</v>
      </c>
      <c r="AI13" s="32">
        <v>348871.67835641303</v>
      </c>
      <c r="AJ13" s="32">
        <v>346418.63612211344</v>
      </c>
      <c r="AK13" s="32">
        <v>0</v>
      </c>
      <c r="AL13" s="32">
        <v>0</v>
      </c>
      <c r="AM13" s="34">
        <f t="shared" si="0"/>
        <v>17081319.820099838</v>
      </c>
      <c r="AN13" s="34">
        <f t="shared" si="1"/>
        <v>14137561.559470667</v>
      </c>
    </row>
    <row r="14" spans="1:40" ht="24.95" customHeight="1" x14ac:dyDescent="0.2">
      <c r="A14" s="20">
        <v>9</v>
      </c>
      <c r="B14" s="21" t="s">
        <v>95</v>
      </c>
      <c r="C14" s="32">
        <v>119939.64026267573</v>
      </c>
      <c r="D14" s="32">
        <v>79127.809693485455</v>
      </c>
      <c r="E14" s="32">
        <v>9999.2826751826778</v>
      </c>
      <c r="F14" s="32">
        <v>2375.8671071904582</v>
      </c>
      <c r="G14" s="32">
        <v>205814.78287608924</v>
      </c>
      <c r="H14" s="32">
        <v>76078.220827842481</v>
      </c>
      <c r="I14" s="32">
        <v>7800065.4436798599</v>
      </c>
      <c r="J14" s="32">
        <v>7562443.4863158129</v>
      </c>
      <c r="K14" s="32">
        <v>2177483.3329255641</v>
      </c>
      <c r="L14" s="32">
        <v>1946810.125568076</v>
      </c>
      <c r="M14" s="32">
        <v>1900989.251287071</v>
      </c>
      <c r="N14" s="32">
        <v>1895256.5487792313</v>
      </c>
      <c r="O14" s="32">
        <v>0</v>
      </c>
      <c r="P14" s="32">
        <v>0</v>
      </c>
      <c r="Q14" s="32">
        <v>18878.082786885243</v>
      </c>
      <c r="R14" s="32">
        <v>0</v>
      </c>
      <c r="S14" s="32">
        <v>7589.6024590163925</v>
      </c>
      <c r="T14" s="32">
        <v>0</v>
      </c>
      <c r="U14" s="32">
        <v>0</v>
      </c>
      <c r="V14" s="32">
        <v>0</v>
      </c>
      <c r="W14" s="32">
        <v>0</v>
      </c>
      <c r="X14" s="32">
        <v>0</v>
      </c>
      <c r="Y14" s="32">
        <v>51468.435926107391</v>
      </c>
      <c r="Z14" s="32">
        <v>25617.537784307038</v>
      </c>
      <c r="AA14" s="32">
        <v>1327502.3227286593</v>
      </c>
      <c r="AB14" s="32">
        <v>815277.87143620907</v>
      </c>
      <c r="AC14" s="32">
        <v>177439.69599280783</v>
      </c>
      <c r="AD14" s="32">
        <v>105650.20812239217</v>
      </c>
      <c r="AE14" s="32">
        <v>8617.9967946408178</v>
      </c>
      <c r="AF14" s="32">
        <v>3198.1844054816115</v>
      </c>
      <c r="AG14" s="32">
        <v>0</v>
      </c>
      <c r="AH14" s="32">
        <v>0</v>
      </c>
      <c r="AI14" s="32">
        <v>94163.500778489324</v>
      </c>
      <c r="AJ14" s="32">
        <v>23936.038760657928</v>
      </c>
      <c r="AK14" s="32">
        <v>0</v>
      </c>
      <c r="AL14" s="32">
        <v>0</v>
      </c>
      <c r="AM14" s="34">
        <f t="shared" si="0"/>
        <v>13899951.37117305</v>
      </c>
      <c r="AN14" s="34">
        <f t="shared" si="1"/>
        <v>12535771.898800684</v>
      </c>
    </row>
    <row r="15" spans="1:40" ht="24.95" customHeight="1" x14ac:dyDescent="0.2">
      <c r="A15" s="20">
        <v>10</v>
      </c>
      <c r="B15" s="21" t="s">
        <v>32</v>
      </c>
      <c r="C15" s="32">
        <v>334344.1998001975</v>
      </c>
      <c r="D15" s="32">
        <v>334344.1998001975</v>
      </c>
      <c r="E15" s="32">
        <v>351630.71256900899</v>
      </c>
      <c r="F15" s="32">
        <v>351630.71256900899</v>
      </c>
      <c r="G15" s="32">
        <v>391429.72814092535</v>
      </c>
      <c r="H15" s="32">
        <v>347615.17316540494</v>
      </c>
      <c r="I15" s="32">
        <v>9140902.468808718</v>
      </c>
      <c r="J15" s="32">
        <v>8962924.7688087188</v>
      </c>
      <c r="K15" s="32">
        <v>1186419.5794348009</v>
      </c>
      <c r="L15" s="32">
        <v>309004.72208141605</v>
      </c>
      <c r="M15" s="32">
        <v>1832892.4132539358</v>
      </c>
      <c r="N15" s="32">
        <v>1707489.1201208883</v>
      </c>
      <c r="O15" s="32">
        <v>0</v>
      </c>
      <c r="P15" s="32">
        <v>0</v>
      </c>
      <c r="Q15" s="32">
        <v>0</v>
      </c>
      <c r="R15" s="32">
        <v>0</v>
      </c>
      <c r="S15" s="32">
        <v>0</v>
      </c>
      <c r="T15" s="32">
        <v>0</v>
      </c>
      <c r="U15" s="32">
        <v>0</v>
      </c>
      <c r="V15" s="32">
        <v>0</v>
      </c>
      <c r="W15" s="32">
        <v>0</v>
      </c>
      <c r="X15" s="32">
        <v>0</v>
      </c>
      <c r="Y15" s="32">
        <v>143421.12416536018</v>
      </c>
      <c r="Z15" s="32">
        <v>30697.200421635163</v>
      </c>
      <c r="AA15" s="32">
        <v>56208.666090126513</v>
      </c>
      <c r="AB15" s="32">
        <v>54572.099160236554</v>
      </c>
      <c r="AC15" s="32">
        <v>0</v>
      </c>
      <c r="AD15" s="32">
        <v>0</v>
      </c>
      <c r="AE15" s="32">
        <v>0</v>
      </c>
      <c r="AF15" s="32">
        <v>0</v>
      </c>
      <c r="AG15" s="32">
        <v>0</v>
      </c>
      <c r="AH15" s="32">
        <v>0</v>
      </c>
      <c r="AI15" s="32">
        <v>0</v>
      </c>
      <c r="AJ15" s="32">
        <v>0</v>
      </c>
      <c r="AK15" s="32">
        <v>0</v>
      </c>
      <c r="AL15" s="32">
        <v>0</v>
      </c>
      <c r="AM15" s="34">
        <f t="shared" si="0"/>
        <v>13437248.892263073</v>
      </c>
      <c r="AN15" s="34">
        <f t="shared" si="1"/>
        <v>12098277.996127507</v>
      </c>
    </row>
    <row r="16" spans="1:40" ht="24.95" customHeight="1" x14ac:dyDescent="0.2">
      <c r="A16" s="20">
        <v>11</v>
      </c>
      <c r="B16" s="21" t="s">
        <v>34</v>
      </c>
      <c r="C16" s="32">
        <v>268406.55232817889</v>
      </c>
      <c r="D16" s="32">
        <v>256191.46991627192</v>
      </c>
      <c r="E16" s="32">
        <v>526542.42815644166</v>
      </c>
      <c r="F16" s="32">
        <v>524336.24965246674</v>
      </c>
      <c r="G16" s="32">
        <v>116874.46097367529</v>
      </c>
      <c r="H16" s="32">
        <v>108803.2839974658</v>
      </c>
      <c r="I16" s="32">
        <v>2503620.2292190543</v>
      </c>
      <c r="J16" s="32">
        <v>1579694.2429496641</v>
      </c>
      <c r="K16" s="32">
        <v>2469141.3049249947</v>
      </c>
      <c r="L16" s="32">
        <v>2420233.7947895932</v>
      </c>
      <c r="M16" s="32">
        <v>2089398.8087499163</v>
      </c>
      <c r="N16" s="32">
        <v>2046070.3832323421</v>
      </c>
      <c r="O16" s="32">
        <v>0</v>
      </c>
      <c r="P16" s="32">
        <v>0</v>
      </c>
      <c r="Q16" s="32">
        <v>0</v>
      </c>
      <c r="R16" s="32">
        <v>0</v>
      </c>
      <c r="S16" s="32">
        <v>0</v>
      </c>
      <c r="T16" s="32">
        <v>0</v>
      </c>
      <c r="U16" s="32">
        <v>0</v>
      </c>
      <c r="V16" s="32">
        <v>0</v>
      </c>
      <c r="W16" s="32">
        <v>0</v>
      </c>
      <c r="X16" s="32">
        <v>0</v>
      </c>
      <c r="Y16" s="32">
        <v>393782.92166308907</v>
      </c>
      <c r="Z16" s="32">
        <v>166130.0312547884</v>
      </c>
      <c r="AA16" s="32">
        <v>947591.09896995791</v>
      </c>
      <c r="AB16" s="32">
        <v>372714.44894400053</v>
      </c>
      <c r="AC16" s="32">
        <v>527980.26118114218</v>
      </c>
      <c r="AD16" s="32">
        <v>370477.51275121386</v>
      </c>
      <c r="AE16" s="32">
        <v>129338.31277318802</v>
      </c>
      <c r="AF16" s="32">
        <v>65816.151474596874</v>
      </c>
      <c r="AG16" s="32">
        <v>0</v>
      </c>
      <c r="AH16" s="32">
        <v>0</v>
      </c>
      <c r="AI16" s="32">
        <v>95703.182980349404</v>
      </c>
      <c r="AJ16" s="32">
        <v>43928.655957076582</v>
      </c>
      <c r="AK16" s="32">
        <v>0</v>
      </c>
      <c r="AL16" s="32">
        <v>0</v>
      </c>
      <c r="AM16" s="34">
        <f t="shared" si="0"/>
        <v>10068379.561919987</v>
      </c>
      <c r="AN16" s="34">
        <f t="shared" si="1"/>
        <v>7954396.2249194812</v>
      </c>
    </row>
    <row r="17" spans="1:40" ht="24.95" customHeight="1" x14ac:dyDescent="0.2">
      <c r="A17" s="20">
        <v>12</v>
      </c>
      <c r="B17" s="21" t="s">
        <v>38</v>
      </c>
      <c r="C17" s="32">
        <v>0</v>
      </c>
      <c r="D17" s="32">
        <v>0</v>
      </c>
      <c r="E17" s="32">
        <v>11242.98</v>
      </c>
      <c r="F17" s="32">
        <v>11242.98</v>
      </c>
      <c r="G17" s="32">
        <v>45754.979999999996</v>
      </c>
      <c r="H17" s="32">
        <v>28471.52</v>
      </c>
      <c r="I17" s="32">
        <v>6429178.8900000006</v>
      </c>
      <c r="J17" s="32">
        <v>6429178.8900000006</v>
      </c>
      <c r="K17" s="32">
        <v>1545990.4</v>
      </c>
      <c r="L17" s="32">
        <v>463797.10999999993</v>
      </c>
      <c r="M17" s="32">
        <v>1773827.9999999995</v>
      </c>
      <c r="N17" s="32">
        <v>1703515.4599999995</v>
      </c>
      <c r="O17" s="32">
        <v>0</v>
      </c>
      <c r="P17" s="32">
        <v>0</v>
      </c>
      <c r="Q17" s="32">
        <v>44088.94</v>
      </c>
      <c r="R17" s="32">
        <v>12306.670000000006</v>
      </c>
      <c r="S17" s="32">
        <v>13740.72</v>
      </c>
      <c r="T17" s="32">
        <v>3831.6900000000005</v>
      </c>
      <c r="U17" s="32">
        <v>0</v>
      </c>
      <c r="V17" s="32">
        <v>0</v>
      </c>
      <c r="W17" s="32">
        <v>0</v>
      </c>
      <c r="X17" s="32">
        <v>0</v>
      </c>
      <c r="Y17" s="32">
        <v>31670.679999999993</v>
      </c>
      <c r="Z17" s="32">
        <v>6387.3499999999876</v>
      </c>
      <c r="AA17" s="32">
        <v>61905.979999999996</v>
      </c>
      <c r="AB17" s="32">
        <v>12381.199999999997</v>
      </c>
      <c r="AC17" s="32">
        <v>0</v>
      </c>
      <c r="AD17" s="32">
        <v>0</v>
      </c>
      <c r="AE17" s="32">
        <v>26107.34</v>
      </c>
      <c r="AF17" s="32">
        <v>26107.34</v>
      </c>
      <c r="AG17" s="32">
        <v>0</v>
      </c>
      <c r="AH17" s="32">
        <v>0</v>
      </c>
      <c r="AI17" s="32">
        <v>821.04</v>
      </c>
      <c r="AJ17" s="32">
        <v>821.04</v>
      </c>
      <c r="AK17" s="32">
        <v>0</v>
      </c>
      <c r="AL17" s="32">
        <v>0</v>
      </c>
      <c r="AM17" s="34">
        <f t="shared" si="0"/>
        <v>9984329.9499999993</v>
      </c>
      <c r="AN17" s="34">
        <f t="shared" si="1"/>
        <v>8698041.2499999981</v>
      </c>
    </row>
    <row r="18" spans="1:40" ht="24.95" customHeight="1" x14ac:dyDescent="0.2">
      <c r="A18" s="20">
        <v>13</v>
      </c>
      <c r="B18" s="21" t="s">
        <v>42</v>
      </c>
      <c r="C18" s="32">
        <v>7815.0660467330736</v>
      </c>
      <c r="D18" s="32">
        <v>7815.0660467330736</v>
      </c>
      <c r="E18" s="32">
        <v>2953.7559574009811</v>
      </c>
      <c r="F18" s="32">
        <v>2953.7559574009811</v>
      </c>
      <c r="G18" s="32">
        <v>117663.98793626242</v>
      </c>
      <c r="H18" s="32">
        <v>29355.336992895485</v>
      </c>
      <c r="I18" s="32">
        <v>1286397.0478498426</v>
      </c>
      <c r="J18" s="32">
        <v>1286397.0478498426</v>
      </c>
      <c r="K18" s="32">
        <v>848219.67908056069</v>
      </c>
      <c r="L18" s="32">
        <v>727982.19974531175</v>
      </c>
      <c r="M18" s="32">
        <v>1378898.1181977231</v>
      </c>
      <c r="N18" s="32">
        <v>1372767.5603431973</v>
      </c>
      <c r="O18" s="32">
        <v>0</v>
      </c>
      <c r="P18" s="32">
        <v>0</v>
      </c>
      <c r="Q18" s="32">
        <v>1284500.8302821261</v>
      </c>
      <c r="R18" s="32">
        <v>78016.955868409917</v>
      </c>
      <c r="S18" s="32">
        <v>704624.26924034418</v>
      </c>
      <c r="T18" s="32">
        <v>45228.415656076417</v>
      </c>
      <c r="U18" s="32">
        <v>0</v>
      </c>
      <c r="V18" s="32">
        <v>0</v>
      </c>
      <c r="W18" s="32">
        <v>0</v>
      </c>
      <c r="X18" s="32">
        <v>0</v>
      </c>
      <c r="Y18" s="32">
        <v>149346.11262711906</v>
      </c>
      <c r="Z18" s="32">
        <v>28975.264754760603</v>
      </c>
      <c r="AA18" s="32">
        <v>364381.37955914362</v>
      </c>
      <c r="AB18" s="32">
        <v>58028.052578664247</v>
      </c>
      <c r="AC18" s="32">
        <v>0</v>
      </c>
      <c r="AD18" s="32">
        <v>0</v>
      </c>
      <c r="AE18" s="32">
        <v>0</v>
      </c>
      <c r="AF18" s="32">
        <v>0</v>
      </c>
      <c r="AG18" s="32">
        <v>0</v>
      </c>
      <c r="AH18" s="32">
        <v>0</v>
      </c>
      <c r="AI18" s="32">
        <v>55174.090175840582</v>
      </c>
      <c r="AJ18" s="32">
        <v>25597.13156748618</v>
      </c>
      <c r="AK18" s="32">
        <v>0</v>
      </c>
      <c r="AL18" s="32">
        <v>0</v>
      </c>
      <c r="AM18" s="34">
        <f t="shared" si="0"/>
        <v>6199974.336953097</v>
      </c>
      <c r="AN18" s="34">
        <f t="shared" si="1"/>
        <v>3663116.7873607785</v>
      </c>
    </row>
    <row r="19" spans="1:40" ht="24.95" customHeight="1" x14ac:dyDescent="0.2">
      <c r="A19" s="20">
        <v>14</v>
      </c>
      <c r="B19" s="21" t="s">
        <v>37</v>
      </c>
      <c r="C19" s="32">
        <v>20208.746500000001</v>
      </c>
      <c r="D19" s="32">
        <v>20208.746500000001</v>
      </c>
      <c r="E19" s="32">
        <v>14519.139616569999</v>
      </c>
      <c r="F19" s="32">
        <v>14519.139616569999</v>
      </c>
      <c r="G19" s="32">
        <v>297832.03228719946</v>
      </c>
      <c r="H19" s="32">
        <v>94498.102287199465</v>
      </c>
      <c r="I19" s="32">
        <v>1413981.827615907</v>
      </c>
      <c r="J19" s="32">
        <v>1413981.827615907</v>
      </c>
      <c r="K19" s="32">
        <v>888725.48958485993</v>
      </c>
      <c r="L19" s="32">
        <v>888725.48958485993</v>
      </c>
      <c r="M19" s="32">
        <v>1866874.9613688639</v>
      </c>
      <c r="N19" s="32">
        <v>1849527.3371007622</v>
      </c>
      <c r="O19" s="32">
        <v>0</v>
      </c>
      <c r="P19" s="32">
        <v>0</v>
      </c>
      <c r="Q19" s="32">
        <v>348896.32</v>
      </c>
      <c r="R19" s="32">
        <v>0</v>
      </c>
      <c r="S19" s="32">
        <v>572989.03</v>
      </c>
      <c r="T19" s="32">
        <v>0</v>
      </c>
      <c r="U19" s="32">
        <v>0</v>
      </c>
      <c r="V19" s="32">
        <v>0</v>
      </c>
      <c r="W19" s="32">
        <v>0</v>
      </c>
      <c r="X19" s="32">
        <v>0</v>
      </c>
      <c r="Y19" s="32">
        <v>37710.13158211999</v>
      </c>
      <c r="Z19" s="32">
        <v>18472.202431325757</v>
      </c>
      <c r="AA19" s="32">
        <v>375513.83170380798</v>
      </c>
      <c r="AB19" s="32">
        <v>240018.60616023399</v>
      </c>
      <c r="AC19" s="32">
        <v>0</v>
      </c>
      <c r="AD19" s="32">
        <v>0</v>
      </c>
      <c r="AE19" s="32">
        <v>68837.422828700001</v>
      </c>
      <c r="AF19" s="32">
        <v>68837.422828700001</v>
      </c>
      <c r="AG19" s="32">
        <v>0</v>
      </c>
      <c r="AH19" s="32">
        <v>0</v>
      </c>
      <c r="AI19" s="32">
        <v>265127.73722752754</v>
      </c>
      <c r="AJ19" s="32">
        <v>200342.47677016398</v>
      </c>
      <c r="AK19" s="32">
        <v>0</v>
      </c>
      <c r="AL19" s="32">
        <v>0</v>
      </c>
      <c r="AM19" s="34">
        <f t="shared" si="0"/>
        <v>6171216.6703155572</v>
      </c>
      <c r="AN19" s="34">
        <f t="shared" si="1"/>
        <v>4809131.3508957215</v>
      </c>
    </row>
    <row r="20" spans="1:40" ht="24.95" customHeight="1" x14ac:dyDescent="0.2">
      <c r="A20" s="20">
        <v>15</v>
      </c>
      <c r="B20" s="30" t="s">
        <v>40</v>
      </c>
      <c r="C20" s="32">
        <v>115127.77</v>
      </c>
      <c r="D20" s="32">
        <v>53515.37</v>
      </c>
      <c r="E20" s="32">
        <v>0</v>
      </c>
      <c r="F20" s="32">
        <v>0</v>
      </c>
      <c r="G20" s="32">
        <v>44732.91999999994</v>
      </c>
      <c r="H20" s="32">
        <v>11534.325706473235</v>
      </c>
      <c r="I20" s="32">
        <v>0</v>
      </c>
      <c r="J20" s="32">
        <v>0</v>
      </c>
      <c r="K20" s="32">
        <v>795658.62000000128</v>
      </c>
      <c r="L20" s="32">
        <v>369736.73266678961</v>
      </c>
      <c r="M20" s="32">
        <v>1691892.6107749052</v>
      </c>
      <c r="N20" s="32">
        <v>1672213.9589422599</v>
      </c>
      <c r="O20" s="32">
        <v>0</v>
      </c>
      <c r="P20" s="32">
        <v>0</v>
      </c>
      <c r="Q20" s="32">
        <v>1438337.9399999997</v>
      </c>
      <c r="R20" s="32">
        <v>0.02</v>
      </c>
      <c r="S20" s="32">
        <v>1080912.4699999997</v>
      </c>
      <c r="T20" s="32">
        <v>234.28448420146015</v>
      </c>
      <c r="U20" s="32">
        <v>0</v>
      </c>
      <c r="V20" s="32">
        <v>0</v>
      </c>
      <c r="W20" s="32">
        <v>0</v>
      </c>
      <c r="X20" s="32">
        <v>0</v>
      </c>
      <c r="Y20" s="32">
        <v>12699.54</v>
      </c>
      <c r="Z20" s="32">
        <v>5073.5253965054872</v>
      </c>
      <c r="AA20" s="32">
        <v>301928.43000000011</v>
      </c>
      <c r="AB20" s="32">
        <v>104607.50404374505</v>
      </c>
      <c r="AC20" s="32">
        <v>89246.920000000056</v>
      </c>
      <c r="AD20" s="32">
        <v>8838.3208382961093</v>
      </c>
      <c r="AE20" s="32">
        <v>0</v>
      </c>
      <c r="AF20" s="32">
        <v>0</v>
      </c>
      <c r="AG20" s="32">
        <v>0</v>
      </c>
      <c r="AH20" s="32">
        <v>0</v>
      </c>
      <c r="AI20" s="32">
        <v>102477.40000000008</v>
      </c>
      <c r="AJ20" s="32">
        <v>56331.426873452096</v>
      </c>
      <c r="AK20" s="32">
        <v>0</v>
      </c>
      <c r="AL20" s="32">
        <v>0</v>
      </c>
      <c r="AM20" s="34">
        <f t="shared" si="0"/>
        <v>5673014.6207749061</v>
      </c>
      <c r="AN20" s="34">
        <f t="shared" si="1"/>
        <v>2282085.4689517231</v>
      </c>
    </row>
    <row r="21" spans="1:40" ht="24.95" customHeight="1" x14ac:dyDescent="0.2">
      <c r="A21" s="20">
        <v>16</v>
      </c>
      <c r="B21" s="30" t="s">
        <v>39</v>
      </c>
      <c r="C21" s="32">
        <v>2688.732266</v>
      </c>
      <c r="D21" s="32">
        <v>2688.732266</v>
      </c>
      <c r="E21" s="32">
        <v>0</v>
      </c>
      <c r="F21" s="32">
        <v>0</v>
      </c>
      <c r="G21" s="32">
        <v>22996.674431999927</v>
      </c>
      <c r="H21" s="32">
        <v>22996.674431999927</v>
      </c>
      <c r="I21" s="32">
        <v>0</v>
      </c>
      <c r="J21" s="32">
        <v>0</v>
      </c>
      <c r="K21" s="32">
        <v>2789824.1477050041</v>
      </c>
      <c r="L21" s="32">
        <v>2785839.0864044195</v>
      </c>
      <c r="M21" s="32">
        <v>1851125.486259446</v>
      </c>
      <c r="N21" s="32">
        <v>1851125.486259446</v>
      </c>
      <c r="O21" s="32">
        <v>0</v>
      </c>
      <c r="P21" s="32">
        <v>0</v>
      </c>
      <c r="Q21" s="32">
        <v>0</v>
      </c>
      <c r="R21" s="32">
        <v>0</v>
      </c>
      <c r="S21" s="32">
        <v>0</v>
      </c>
      <c r="T21" s="32">
        <v>0</v>
      </c>
      <c r="U21" s="32">
        <v>0</v>
      </c>
      <c r="V21" s="32">
        <v>0</v>
      </c>
      <c r="W21" s="32">
        <v>0</v>
      </c>
      <c r="X21" s="32">
        <v>0</v>
      </c>
      <c r="Y21" s="32">
        <v>0</v>
      </c>
      <c r="Z21" s="32">
        <v>0</v>
      </c>
      <c r="AA21" s="32">
        <v>214.26774399999999</v>
      </c>
      <c r="AB21" s="32">
        <v>214.26774399999999</v>
      </c>
      <c r="AC21" s="32">
        <v>0</v>
      </c>
      <c r="AD21" s="32">
        <v>0</v>
      </c>
      <c r="AE21" s="32">
        <v>0</v>
      </c>
      <c r="AF21" s="32">
        <v>0</v>
      </c>
      <c r="AG21" s="32">
        <v>370.41182299999997</v>
      </c>
      <c r="AH21" s="32">
        <v>370.41182299999997</v>
      </c>
      <c r="AI21" s="32">
        <v>0</v>
      </c>
      <c r="AJ21" s="32">
        <v>0</v>
      </c>
      <c r="AK21" s="32">
        <v>0</v>
      </c>
      <c r="AL21" s="32">
        <v>0</v>
      </c>
      <c r="AM21" s="34">
        <f t="shared" si="0"/>
        <v>4667219.7202294506</v>
      </c>
      <c r="AN21" s="34">
        <f t="shared" si="1"/>
        <v>4663234.6589288656</v>
      </c>
    </row>
    <row r="22" spans="1:40" ht="24.95" customHeight="1" x14ac:dyDescent="0.2">
      <c r="A22" s="20">
        <v>17</v>
      </c>
      <c r="B22" s="30" t="s">
        <v>41</v>
      </c>
      <c r="C22" s="32">
        <v>0</v>
      </c>
      <c r="D22" s="32">
        <v>0</v>
      </c>
      <c r="E22" s="32">
        <v>738.95148154429239</v>
      </c>
      <c r="F22" s="32">
        <v>738.95148154429239</v>
      </c>
      <c r="G22" s="32">
        <v>119.22965337160747</v>
      </c>
      <c r="H22" s="32">
        <v>119.22965337160747</v>
      </c>
      <c r="I22" s="32">
        <v>0</v>
      </c>
      <c r="J22" s="32">
        <v>0</v>
      </c>
      <c r="K22" s="32">
        <v>692721.30082832696</v>
      </c>
      <c r="L22" s="32">
        <v>692721.30082832696</v>
      </c>
      <c r="M22" s="32">
        <v>1672787.2329324512</v>
      </c>
      <c r="N22" s="32">
        <v>1672787.2329324512</v>
      </c>
      <c r="O22" s="32">
        <v>0</v>
      </c>
      <c r="P22" s="32">
        <v>0</v>
      </c>
      <c r="Q22" s="32">
        <v>0</v>
      </c>
      <c r="R22" s="32">
        <v>0</v>
      </c>
      <c r="S22" s="32">
        <v>0</v>
      </c>
      <c r="T22" s="32">
        <v>0</v>
      </c>
      <c r="U22" s="32">
        <v>0</v>
      </c>
      <c r="V22" s="32">
        <v>0</v>
      </c>
      <c r="W22" s="32">
        <v>0</v>
      </c>
      <c r="X22" s="32">
        <v>0</v>
      </c>
      <c r="Y22" s="32">
        <v>0</v>
      </c>
      <c r="Z22" s="32">
        <v>0</v>
      </c>
      <c r="AA22" s="32">
        <v>179.37655251141553</v>
      </c>
      <c r="AB22" s="32">
        <v>179.37655251141553</v>
      </c>
      <c r="AC22" s="32">
        <v>0</v>
      </c>
      <c r="AD22" s="32">
        <v>0</v>
      </c>
      <c r="AE22" s="32">
        <v>120971.06603331277</v>
      </c>
      <c r="AF22" s="32">
        <v>120971.06603331277</v>
      </c>
      <c r="AG22" s="32">
        <v>0</v>
      </c>
      <c r="AH22" s="32">
        <v>0</v>
      </c>
      <c r="AI22" s="32">
        <v>2902.027397260274</v>
      </c>
      <c r="AJ22" s="32">
        <v>2902.027397260274</v>
      </c>
      <c r="AK22" s="32">
        <v>0</v>
      </c>
      <c r="AL22" s="32">
        <v>0</v>
      </c>
      <c r="AM22" s="34">
        <f t="shared" si="0"/>
        <v>2490419.1848787782</v>
      </c>
      <c r="AN22" s="34">
        <f t="shared" si="1"/>
        <v>2490419.1848787782</v>
      </c>
    </row>
    <row r="23" spans="1:40" ht="15" x14ac:dyDescent="0.2">
      <c r="A23" s="13"/>
      <c r="B23" s="6" t="s">
        <v>22</v>
      </c>
      <c r="C23" s="35">
        <f t="shared" ref="C23:AN23" si="2">SUM(C6:C22)</f>
        <v>32660072.241521064</v>
      </c>
      <c r="D23" s="35">
        <f t="shared" si="2"/>
        <v>28787528.441459611</v>
      </c>
      <c r="E23" s="35">
        <f t="shared" si="2"/>
        <v>6158092.4650050206</v>
      </c>
      <c r="F23" s="35">
        <f t="shared" si="2"/>
        <v>6131430.7211122233</v>
      </c>
      <c r="G23" s="35">
        <f t="shared" si="2"/>
        <v>6428547.6459460342</v>
      </c>
      <c r="H23" s="35">
        <f t="shared" si="2"/>
        <v>5671533.1124407426</v>
      </c>
      <c r="I23" s="35">
        <f t="shared" si="2"/>
        <v>161646781.25197452</v>
      </c>
      <c r="J23" s="35">
        <f t="shared" si="2"/>
        <v>159915498.81028908</v>
      </c>
      <c r="K23" s="35">
        <f t="shared" si="2"/>
        <v>66942466.64847067</v>
      </c>
      <c r="L23" s="35">
        <f t="shared" si="2"/>
        <v>50128840.200164035</v>
      </c>
      <c r="M23" s="35">
        <f t="shared" si="2"/>
        <v>38370119.855081648</v>
      </c>
      <c r="N23" s="35">
        <f t="shared" si="2"/>
        <v>34547921.948547162</v>
      </c>
      <c r="O23" s="35">
        <f t="shared" si="2"/>
        <v>221986.27008824912</v>
      </c>
      <c r="P23" s="35">
        <f t="shared" si="2"/>
        <v>-28169.727672842215</v>
      </c>
      <c r="Q23" s="35">
        <f t="shared" si="2"/>
        <v>4496642.7633894505</v>
      </c>
      <c r="R23" s="35">
        <f t="shared" si="2"/>
        <v>210288.18178067735</v>
      </c>
      <c r="S23" s="35">
        <f t="shared" si="2"/>
        <v>4396869.2324113604</v>
      </c>
      <c r="T23" s="35">
        <f t="shared" si="2"/>
        <v>674390.93691576878</v>
      </c>
      <c r="U23" s="35">
        <f t="shared" si="2"/>
        <v>225667.67065245667</v>
      </c>
      <c r="V23" s="35">
        <f t="shared" si="2"/>
        <v>107302.92928358038</v>
      </c>
      <c r="W23" s="35">
        <f t="shared" si="2"/>
        <v>52984</v>
      </c>
      <c r="X23" s="35">
        <f t="shared" si="2"/>
        <v>26612.048758459059</v>
      </c>
      <c r="Y23" s="35">
        <f t="shared" si="2"/>
        <v>7522380.2721602106</v>
      </c>
      <c r="Z23" s="35">
        <f t="shared" si="2"/>
        <v>4883007.9671951504</v>
      </c>
      <c r="AA23" s="35">
        <f t="shared" si="2"/>
        <v>62648681.425236627</v>
      </c>
      <c r="AB23" s="35">
        <f t="shared" si="2"/>
        <v>24483068.597891208</v>
      </c>
      <c r="AC23" s="35">
        <f t="shared" si="2"/>
        <v>2433214.2800473138</v>
      </c>
      <c r="AD23" s="35">
        <f t="shared" si="2"/>
        <v>870607.1357673062</v>
      </c>
      <c r="AE23" s="35">
        <f t="shared" si="2"/>
        <v>7682683.4387976751</v>
      </c>
      <c r="AF23" s="35">
        <f t="shared" si="2"/>
        <v>3149771.6243292713</v>
      </c>
      <c r="AG23" s="35">
        <f t="shared" si="2"/>
        <v>439841.1001320004</v>
      </c>
      <c r="AH23" s="35">
        <f t="shared" si="2"/>
        <v>439841.1001320004</v>
      </c>
      <c r="AI23" s="35">
        <f t="shared" si="2"/>
        <v>19104844.410706047</v>
      </c>
      <c r="AJ23" s="35">
        <f t="shared" si="2"/>
        <v>8701302.51473983</v>
      </c>
      <c r="AK23" s="35">
        <f t="shared" si="2"/>
        <v>0</v>
      </c>
      <c r="AL23" s="35">
        <f t="shared" si="2"/>
        <v>0</v>
      </c>
      <c r="AM23" s="35">
        <f t="shared" si="2"/>
        <v>421431874.97162026</v>
      </c>
      <c r="AN23" s="35">
        <f t="shared" si="2"/>
        <v>328700776.54313326</v>
      </c>
    </row>
    <row r="24" spans="1:40" ht="15" x14ac:dyDescent="0.2">
      <c r="A24" s="45"/>
      <c r="B24" s="46"/>
      <c r="C24" s="44"/>
      <c r="D24" s="44"/>
      <c r="E24" s="44"/>
      <c r="F24" s="44"/>
      <c r="G24" s="44"/>
      <c r="H24" s="44"/>
      <c r="I24" s="44"/>
      <c r="J24" s="44"/>
      <c r="K24" s="44"/>
      <c r="L24" s="44"/>
      <c r="M24" s="44"/>
      <c r="N24" s="44"/>
      <c r="O24" s="44"/>
      <c r="P24" s="44"/>
      <c r="Q24" s="44"/>
      <c r="R24" s="44"/>
      <c r="S24" s="44"/>
      <c r="T24" s="44"/>
      <c r="U24" s="44"/>
      <c r="V24" s="44"/>
      <c r="W24" s="44"/>
      <c r="X24" s="44"/>
      <c r="Y24" s="44"/>
      <c r="Z24" s="44"/>
      <c r="AA24" s="44"/>
      <c r="AB24" s="44"/>
      <c r="AC24" s="44"/>
      <c r="AD24" s="44"/>
      <c r="AE24" s="44"/>
      <c r="AF24" s="44"/>
      <c r="AG24" s="44"/>
      <c r="AH24" s="44"/>
      <c r="AI24" s="44"/>
      <c r="AJ24" s="44"/>
      <c r="AK24" s="44"/>
      <c r="AL24" s="44"/>
      <c r="AM24" s="44"/>
      <c r="AN24" s="44"/>
    </row>
    <row r="25" spans="1:40" x14ac:dyDescent="0.2">
      <c r="AM25" s="51"/>
      <c r="AN25" s="51"/>
    </row>
    <row r="26" spans="1:40" s="73" customFormat="1" ht="15" x14ac:dyDescent="0.2">
      <c r="B26" s="74" t="s">
        <v>50</v>
      </c>
      <c r="AM26" s="75"/>
      <c r="AN26" s="75"/>
    </row>
    <row r="27" spans="1:40" s="73" customFormat="1" ht="12.75" customHeight="1" x14ac:dyDescent="0.2">
      <c r="B27" s="109" t="s">
        <v>56</v>
      </c>
      <c r="C27" s="109"/>
      <c r="D27" s="109"/>
      <c r="E27" s="109"/>
      <c r="F27" s="109"/>
      <c r="G27" s="109"/>
      <c r="H27" s="109"/>
      <c r="I27" s="109"/>
      <c r="J27" s="109"/>
      <c r="K27" s="109"/>
      <c r="L27" s="109"/>
      <c r="M27" s="109"/>
      <c r="N27" s="109"/>
      <c r="AM27" s="75"/>
      <c r="AN27" s="75"/>
    </row>
    <row r="28" spans="1:40" s="73" customFormat="1" ht="15" x14ac:dyDescent="0.2">
      <c r="B28" s="109"/>
      <c r="C28" s="109"/>
      <c r="D28" s="109"/>
      <c r="E28" s="109"/>
      <c r="F28" s="109"/>
      <c r="G28" s="109"/>
      <c r="H28" s="109"/>
      <c r="I28" s="109"/>
      <c r="J28" s="109"/>
      <c r="K28" s="109"/>
      <c r="L28" s="109"/>
      <c r="M28" s="109"/>
      <c r="N28" s="109"/>
      <c r="AM28" s="75"/>
      <c r="AN28" s="75"/>
    </row>
    <row r="29" spans="1:40" s="73" customFormat="1" ht="15" x14ac:dyDescent="0.25">
      <c r="B29" s="80" t="s">
        <v>57</v>
      </c>
    </row>
    <row r="30" spans="1:40" s="73" customFormat="1" ht="15" x14ac:dyDescent="0.25">
      <c r="B30" s="80" t="s">
        <v>58</v>
      </c>
      <c r="AM30" s="75"/>
      <c r="AN30" s="75"/>
    </row>
    <row r="32" spans="1:40" x14ac:dyDescent="0.2">
      <c r="AM32" s="16"/>
      <c r="AN32" s="16"/>
    </row>
  </sheetData>
  <sortState ref="B7:AN22">
    <sortCondition descending="1" ref="AM6:AM22"/>
  </sortState>
  <mergeCells count="22">
    <mergeCell ref="B27:N28"/>
    <mergeCell ref="G4:H4"/>
    <mergeCell ref="I4:J4"/>
    <mergeCell ref="S4:T4"/>
    <mergeCell ref="O4:P4"/>
    <mergeCell ref="Q4:R4"/>
    <mergeCell ref="A4:A5"/>
    <mergeCell ref="B4:B5"/>
    <mergeCell ref="C4:D4"/>
    <mergeCell ref="E4:F4"/>
    <mergeCell ref="AM4:AN4"/>
    <mergeCell ref="W4:X4"/>
    <mergeCell ref="Y4:Z4"/>
    <mergeCell ref="AA4:AB4"/>
    <mergeCell ref="AC4:AD4"/>
    <mergeCell ref="AK4:AL4"/>
    <mergeCell ref="AG4:AH4"/>
    <mergeCell ref="AI4:AJ4"/>
    <mergeCell ref="AE4:AF4"/>
    <mergeCell ref="U4:V4"/>
    <mergeCell ref="K4:L4"/>
    <mergeCell ref="M4:N4"/>
  </mergeCells>
  <phoneticPr fontId="7" type="noConversion"/>
  <pageMargins left="0.31496062992125984" right="0.15748031496062992" top="0.15748031496062992" bottom="0.15748031496062992" header="0.23622047244094491" footer="0.15748031496062992"/>
  <pageSetup paperSize="9" scale="60" orientation="landscape" r:id="rId1"/>
  <headerFooter alignWithMargins="0"/>
  <colBreaks count="1" manualBreakCount="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EX33"/>
  <sheetViews>
    <sheetView zoomScale="85" zoomScaleNormal="85" workbookViewId="0">
      <pane xSplit="2" ySplit="7" topLeftCell="C8" activePane="bottomRight" state="frozen"/>
      <selection pane="topRight" activeCell="C1" sqref="C1"/>
      <selection pane="bottomLeft" activeCell="A6" sqref="A6"/>
      <selection pane="bottomRight" activeCell="B5" sqref="B5:B7"/>
    </sheetView>
  </sheetViews>
  <sheetFormatPr defaultRowHeight="12.75" outlineLevelCol="1" x14ac:dyDescent="0.2"/>
  <cols>
    <col min="1" max="1" width="5.85546875" style="12" customWidth="1"/>
    <col min="2" max="2" width="49.5703125" style="12" customWidth="1"/>
    <col min="3" max="5" width="12.7109375" style="12" customWidth="1" outlineLevel="1"/>
    <col min="6" max="6" width="15.140625" style="12" customWidth="1"/>
    <col min="7" max="9" width="12.7109375" style="12" customWidth="1" outlineLevel="1"/>
    <col min="10" max="10" width="12.7109375" style="12" customWidth="1"/>
    <col min="11" max="13" width="12.7109375" style="12" customWidth="1" outlineLevel="1"/>
    <col min="14" max="14" width="15.140625" style="12" customWidth="1"/>
    <col min="15" max="17" width="12.7109375" style="12" customWidth="1" outlineLevel="1"/>
    <col min="18" max="18" width="12.7109375" style="12" customWidth="1"/>
    <col min="19" max="21" width="12.7109375" style="12" customWidth="1" outlineLevel="1"/>
    <col min="22" max="22" width="15.140625" style="12" customWidth="1"/>
    <col min="23" max="25" width="12.7109375" style="12" customWidth="1" outlineLevel="1"/>
    <col min="26" max="26" width="12.7109375" style="12" customWidth="1"/>
    <col min="27" max="29" width="12.7109375" style="12" customWidth="1" outlineLevel="1"/>
    <col min="30" max="30" width="15.140625" style="12" customWidth="1"/>
    <col min="31" max="33" width="12.7109375" style="12" customWidth="1" outlineLevel="1"/>
    <col min="34" max="34" width="12.7109375" style="12" customWidth="1"/>
    <col min="35" max="37" width="12.7109375" style="12" customWidth="1" outlineLevel="1"/>
    <col min="38" max="38" width="15.140625" style="12" customWidth="1"/>
    <col min="39" max="41" width="12.7109375" style="12" customWidth="1" outlineLevel="1"/>
    <col min="42" max="42" width="12.7109375" style="12" customWidth="1"/>
    <col min="43" max="45" width="12.7109375" style="12" customWidth="1" outlineLevel="1"/>
    <col min="46" max="46" width="15.140625" style="12" customWidth="1"/>
    <col min="47" max="49" width="12.7109375" style="12" customWidth="1" outlineLevel="1"/>
    <col min="50" max="50" width="12.7109375" style="12" customWidth="1"/>
    <col min="51" max="53" width="12.7109375" style="12" customWidth="1" outlineLevel="1"/>
    <col min="54" max="54" width="15.140625" style="12" customWidth="1"/>
    <col min="55" max="57" width="12.7109375" style="12" customWidth="1" outlineLevel="1"/>
    <col min="58" max="58" width="12.7109375" style="12" customWidth="1"/>
    <col min="59" max="61" width="12.7109375" style="12" customWidth="1" outlineLevel="1"/>
    <col min="62" max="62" width="15.140625" style="12" customWidth="1"/>
    <col min="63" max="65" width="12.7109375" style="12" customWidth="1" outlineLevel="1"/>
    <col min="66" max="66" width="12.7109375" style="12" customWidth="1"/>
    <col min="67" max="69" width="12.7109375" style="12" customWidth="1" outlineLevel="1"/>
    <col min="70" max="70" width="15.140625" style="12" customWidth="1"/>
    <col min="71" max="73" width="12.7109375" style="12" customWidth="1" outlineLevel="1"/>
    <col min="74" max="74" width="12.7109375" style="12" customWidth="1"/>
    <col min="75" max="77" width="12.7109375" style="12" customWidth="1" outlineLevel="1"/>
    <col min="78" max="78" width="15.140625" style="12" customWidth="1"/>
    <col min="79" max="81" width="12.7109375" style="12" customWidth="1" outlineLevel="1"/>
    <col min="82" max="82" width="12.7109375" style="12" customWidth="1"/>
    <col min="83" max="85" width="12.7109375" style="12" customWidth="1" outlineLevel="1"/>
    <col min="86" max="86" width="15.140625" style="12" customWidth="1"/>
    <col min="87" max="89" width="12.7109375" style="12" customWidth="1" outlineLevel="1"/>
    <col min="90" max="90" width="12.7109375" style="12" customWidth="1"/>
    <col min="91" max="93" width="12.7109375" style="12" customWidth="1" outlineLevel="1"/>
    <col min="94" max="94" width="15.140625" style="12" customWidth="1"/>
    <col min="95" max="97" width="12.7109375" style="12" customWidth="1" outlineLevel="1"/>
    <col min="98" max="98" width="12.7109375" style="12" customWidth="1"/>
    <col min="99" max="101" width="12.7109375" style="12" customWidth="1" outlineLevel="1"/>
    <col min="102" max="102" width="15.140625" style="12" customWidth="1"/>
    <col min="103" max="105" width="12.7109375" style="12" customWidth="1" outlineLevel="1"/>
    <col min="106" max="106" width="12.7109375" style="12" customWidth="1"/>
    <col min="107" max="109" width="12.7109375" style="12" customWidth="1" outlineLevel="1"/>
    <col min="110" max="110" width="15.140625" style="12" customWidth="1"/>
    <col min="111" max="113" width="12.7109375" style="12" customWidth="1" outlineLevel="1"/>
    <col min="114" max="114" width="12.7109375" style="12" customWidth="1"/>
    <col min="115" max="117" width="12.7109375" style="12" customWidth="1" outlineLevel="1"/>
    <col min="118" max="118" width="15.140625" style="12" customWidth="1"/>
    <col min="119" max="121" width="12.7109375" style="12" customWidth="1" outlineLevel="1"/>
    <col min="122" max="122" width="12.7109375" style="12" customWidth="1"/>
    <col min="123" max="125" width="12.7109375" style="12" customWidth="1" outlineLevel="1"/>
    <col min="126" max="126" width="15.140625" style="12" customWidth="1"/>
    <col min="127" max="129" width="12.7109375" style="12" customWidth="1" outlineLevel="1"/>
    <col min="130" max="130" width="12.7109375" style="12" customWidth="1"/>
    <col min="131" max="133" width="12.7109375" style="12" customWidth="1" outlineLevel="1"/>
    <col min="134" max="134" width="15.140625" style="12" customWidth="1"/>
    <col min="135" max="137" width="12.7109375" style="12" customWidth="1" outlineLevel="1"/>
    <col min="138" max="138" width="12.7109375" style="12" customWidth="1"/>
    <col min="139" max="141" width="12.7109375" style="12" customWidth="1" outlineLevel="1"/>
    <col min="142" max="142" width="15.140625" style="12" customWidth="1"/>
    <col min="143" max="145" width="12.7109375" style="12" customWidth="1" outlineLevel="1"/>
    <col min="146" max="146" width="12.7109375" style="12" customWidth="1"/>
    <col min="147" max="149" width="12.7109375" style="12" customWidth="1" outlineLevel="1"/>
    <col min="150" max="150" width="15.140625" style="12" customWidth="1"/>
    <col min="151" max="153" width="12.7109375" style="12" customWidth="1" outlineLevel="1"/>
    <col min="154" max="154" width="12.7109375" style="12" customWidth="1"/>
    <col min="155" max="16384" width="9.140625" style="12"/>
  </cols>
  <sheetData>
    <row r="1" spans="1:154" s="73" customFormat="1" ht="20.25" customHeight="1" x14ac:dyDescent="0.2">
      <c r="A1" s="70" t="s">
        <v>59</v>
      </c>
      <c r="B1" s="74"/>
      <c r="C1" s="74"/>
      <c r="D1" s="74"/>
      <c r="E1" s="74"/>
      <c r="F1" s="74"/>
      <c r="G1" s="74"/>
      <c r="H1" s="74"/>
      <c r="I1" s="74"/>
      <c r="J1" s="74"/>
      <c r="K1" s="74"/>
      <c r="L1" s="81"/>
    </row>
    <row r="2" spans="1:154" s="73" customFormat="1" ht="20.25" customHeight="1" x14ac:dyDescent="0.2">
      <c r="A2" s="70" t="str">
        <f>'Number of Policies'!A2</f>
        <v>Reporting period: 1 January 2019 - 30 September 2019</v>
      </c>
      <c r="B2" s="74"/>
      <c r="C2" s="74"/>
      <c r="D2" s="74"/>
      <c r="E2" s="74"/>
      <c r="F2" s="74"/>
      <c r="G2" s="74"/>
      <c r="H2" s="74"/>
      <c r="I2" s="74"/>
      <c r="J2" s="74"/>
      <c r="K2" s="74"/>
      <c r="L2" s="81"/>
    </row>
    <row r="3" spans="1:154" s="73" customFormat="1" ht="15" x14ac:dyDescent="0.2">
      <c r="A3" s="61" t="s">
        <v>2</v>
      </c>
      <c r="B3" s="74"/>
      <c r="C3" s="74"/>
      <c r="D3" s="74"/>
      <c r="E3" s="74"/>
      <c r="F3" s="74"/>
      <c r="G3" s="74"/>
      <c r="H3" s="74"/>
      <c r="I3" s="74"/>
      <c r="J3" s="74"/>
      <c r="K3" s="74"/>
      <c r="L3" s="81"/>
    </row>
    <row r="4" spans="1:154" s="73" customFormat="1" ht="9" customHeight="1" x14ac:dyDescent="0.2">
      <c r="A4" s="82"/>
      <c r="B4" s="77"/>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7"/>
      <c r="AN4" s="77"/>
    </row>
    <row r="5" spans="1:154" s="61" customFormat="1" ht="64.5" customHeight="1" x14ac:dyDescent="0.2">
      <c r="A5" s="100" t="s">
        <v>0</v>
      </c>
      <c r="B5" s="100" t="s">
        <v>3</v>
      </c>
      <c r="C5" s="103" t="s">
        <v>4</v>
      </c>
      <c r="D5" s="104"/>
      <c r="E5" s="104"/>
      <c r="F5" s="104"/>
      <c r="G5" s="104"/>
      <c r="H5" s="104"/>
      <c r="I5" s="104"/>
      <c r="J5" s="105"/>
      <c r="K5" s="103" t="s">
        <v>5</v>
      </c>
      <c r="L5" s="104"/>
      <c r="M5" s="104"/>
      <c r="N5" s="104"/>
      <c r="O5" s="104"/>
      <c r="P5" s="104"/>
      <c r="Q5" s="104"/>
      <c r="R5" s="105"/>
      <c r="S5" s="103" t="s">
        <v>6</v>
      </c>
      <c r="T5" s="104"/>
      <c r="U5" s="104"/>
      <c r="V5" s="104"/>
      <c r="W5" s="104"/>
      <c r="X5" s="104"/>
      <c r="Y5" s="104"/>
      <c r="Z5" s="105"/>
      <c r="AA5" s="103" t="s">
        <v>7</v>
      </c>
      <c r="AB5" s="104"/>
      <c r="AC5" s="104"/>
      <c r="AD5" s="104"/>
      <c r="AE5" s="104"/>
      <c r="AF5" s="104"/>
      <c r="AG5" s="104"/>
      <c r="AH5" s="105"/>
      <c r="AI5" s="103" t="s">
        <v>8</v>
      </c>
      <c r="AJ5" s="104"/>
      <c r="AK5" s="104"/>
      <c r="AL5" s="104"/>
      <c r="AM5" s="104"/>
      <c r="AN5" s="104"/>
      <c r="AO5" s="104"/>
      <c r="AP5" s="105"/>
      <c r="AQ5" s="103" t="s">
        <v>9</v>
      </c>
      <c r="AR5" s="104"/>
      <c r="AS5" s="104"/>
      <c r="AT5" s="104"/>
      <c r="AU5" s="104"/>
      <c r="AV5" s="104"/>
      <c r="AW5" s="104"/>
      <c r="AX5" s="105"/>
      <c r="AY5" s="103" t="s">
        <v>10</v>
      </c>
      <c r="AZ5" s="104"/>
      <c r="BA5" s="104"/>
      <c r="BB5" s="104"/>
      <c r="BC5" s="104"/>
      <c r="BD5" s="104"/>
      <c r="BE5" s="104"/>
      <c r="BF5" s="105"/>
      <c r="BG5" s="103" t="s">
        <v>11</v>
      </c>
      <c r="BH5" s="104"/>
      <c r="BI5" s="104"/>
      <c r="BJ5" s="104"/>
      <c r="BK5" s="104"/>
      <c r="BL5" s="104"/>
      <c r="BM5" s="104"/>
      <c r="BN5" s="105"/>
      <c r="BO5" s="103" t="s">
        <v>12</v>
      </c>
      <c r="BP5" s="104"/>
      <c r="BQ5" s="104"/>
      <c r="BR5" s="104"/>
      <c r="BS5" s="104"/>
      <c r="BT5" s="104"/>
      <c r="BU5" s="104"/>
      <c r="BV5" s="105"/>
      <c r="BW5" s="103" t="s">
        <v>13</v>
      </c>
      <c r="BX5" s="104"/>
      <c r="BY5" s="104"/>
      <c r="BZ5" s="104"/>
      <c r="CA5" s="104"/>
      <c r="CB5" s="104"/>
      <c r="CC5" s="104"/>
      <c r="CD5" s="105"/>
      <c r="CE5" s="103" t="s">
        <v>14</v>
      </c>
      <c r="CF5" s="104"/>
      <c r="CG5" s="104"/>
      <c r="CH5" s="104"/>
      <c r="CI5" s="104"/>
      <c r="CJ5" s="104"/>
      <c r="CK5" s="104"/>
      <c r="CL5" s="105"/>
      <c r="CM5" s="103" t="s">
        <v>15</v>
      </c>
      <c r="CN5" s="104"/>
      <c r="CO5" s="104"/>
      <c r="CP5" s="104"/>
      <c r="CQ5" s="104"/>
      <c r="CR5" s="104"/>
      <c r="CS5" s="104"/>
      <c r="CT5" s="105"/>
      <c r="CU5" s="103" t="s">
        <v>16</v>
      </c>
      <c r="CV5" s="104"/>
      <c r="CW5" s="104"/>
      <c r="CX5" s="104"/>
      <c r="CY5" s="104"/>
      <c r="CZ5" s="104"/>
      <c r="DA5" s="104"/>
      <c r="DB5" s="105"/>
      <c r="DC5" s="103" t="s">
        <v>17</v>
      </c>
      <c r="DD5" s="104"/>
      <c r="DE5" s="104"/>
      <c r="DF5" s="104"/>
      <c r="DG5" s="104"/>
      <c r="DH5" s="104"/>
      <c r="DI5" s="104"/>
      <c r="DJ5" s="105"/>
      <c r="DK5" s="103" t="s">
        <v>18</v>
      </c>
      <c r="DL5" s="104"/>
      <c r="DM5" s="104"/>
      <c r="DN5" s="104"/>
      <c r="DO5" s="104"/>
      <c r="DP5" s="104"/>
      <c r="DQ5" s="104"/>
      <c r="DR5" s="105"/>
      <c r="DS5" s="103" t="s">
        <v>19</v>
      </c>
      <c r="DT5" s="104"/>
      <c r="DU5" s="104"/>
      <c r="DV5" s="104"/>
      <c r="DW5" s="104"/>
      <c r="DX5" s="104"/>
      <c r="DY5" s="104"/>
      <c r="DZ5" s="105"/>
      <c r="EA5" s="103" t="s">
        <v>20</v>
      </c>
      <c r="EB5" s="104"/>
      <c r="EC5" s="104"/>
      <c r="ED5" s="104"/>
      <c r="EE5" s="104"/>
      <c r="EF5" s="104"/>
      <c r="EG5" s="104"/>
      <c r="EH5" s="105"/>
      <c r="EI5" s="103" t="s">
        <v>21</v>
      </c>
      <c r="EJ5" s="104"/>
      <c r="EK5" s="104"/>
      <c r="EL5" s="104"/>
      <c r="EM5" s="104"/>
      <c r="EN5" s="104"/>
      <c r="EO5" s="104"/>
      <c r="EP5" s="105"/>
      <c r="EQ5" s="103" t="s">
        <v>22</v>
      </c>
      <c r="ER5" s="104"/>
      <c r="ES5" s="104"/>
      <c r="ET5" s="104"/>
      <c r="EU5" s="104"/>
      <c r="EV5" s="104"/>
      <c r="EW5" s="104"/>
      <c r="EX5" s="105"/>
    </row>
    <row r="6" spans="1:154" s="61" customFormat="1" ht="42" customHeight="1" x14ac:dyDescent="0.2">
      <c r="A6" s="101"/>
      <c r="B6" s="101"/>
      <c r="C6" s="106" t="s">
        <v>60</v>
      </c>
      <c r="D6" s="107"/>
      <c r="E6" s="107"/>
      <c r="F6" s="108"/>
      <c r="G6" s="106" t="s">
        <v>61</v>
      </c>
      <c r="H6" s="107"/>
      <c r="I6" s="107"/>
      <c r="J6" s="108"/>
      <c r="K6" s="106" t="s">
        <v>60</v>
      </c>
      <c r="L6" s="107"/>
      <c r="M6" s="107"/>
      <c r="N6" s="108"/>
      <c r="O6" s="106" t="s">
        <v>61</v>
      </c>
      <c r="P6" s="107"/>
      <c r="Q6" s="107"/>
      <c r="R6" s="108"/>
      <c r="S6" s="106" t="s">
        <v>60</v>
      </c>
      <c r="T6" s="107"/>
      <c r="U6" s="107"/>
      <c r="V6" s="108"/>
      <c r="W6" s="106" t="s">
        <v>61</v>
      </c>
      <c r="X6" s="107"/>
      <c r="Y6" s="107"/>
      <c r="Z6" s="108"/>
      <c r="AA6" s="106" t="s">
        <v>60</v>
      </c>
      <c r="AB6" s="107"/>
      <c r="AC6" s="107"/>
      <c r="AD6" s="108"/>
      <c r="AE6" s="106" t="s">
        <v>61</v>
      </c>
      <c r="AF6" s="107"/>
      <c r="AG6" s="107"/>
      <c r="AH6" s="108"/>
      <c r="AI6" s="106" t="s">
        <v>60</v>
      </c>
      <c r="AJ6" s="107"/>
      <c r="AK6" s="107"/>
      <c r="AL6" s="108"/>
      <c r="AM6" s="106" t="s">
        <v>61</v>
      </c>
      <c r="AN6" s="107"/>
      <c r="AO6" s="107"/>
      <c r="AP6" s="108"/>
      <c r="AQ6" s="106" t="s">
        <v>60</v>
      </c>
      <c r="AR6" s="107"/>
      <c r="AS6" s="107"/>
      <c r="AT6" s="108"/>
      <c r="AU6" s="106" t="s">
        <v>61</v>
      </c>
      <c r="AV6" s="107"/>
      <c r="AW6" s="107"/>
      <c r="AX6" s="108"/>
      <c r="AY6" s="106" t="s">
        <v>60</v>
      </c>
      <c r="AZ6" s="107"/>
      <c r="BA6" s="107"/>
      <c r="BB6" s="108"/>
      <c r="BC6" s="106" t="s">
        <v>61</v>
      </c>
      <c r="BD6" s="107"/>
      <c r="BE6" s="107"/>
      <c r="BF6" s="108"/>
      <c r="BG6" s="106" t="s">
        <v>60</v>
      </c>
      <c r="BH6" s="107"/>
      <c r="BI6" s="107"/>
      <c r="BJ6" s="108"/>
      <c r="BK6" s="106" t="s">
        <v>61</v>
      </c>
      <c r="BL6" s="107"/>
      <c r="BM6" s="107"/>
      <c r="BN6" s="108"/>
      <c r="BO6" s="106" t="s">
        <v>60</v>
      </c>
      <c r="BP6" s="107"/>
      <c r="BQ6" s="107"/>
      <c r="BR6" s="108"/>
      <c r="BS6" s="106" t="s">
        <v>61</v>
      </c>
      <c r="BT6" s="107"/>
      <c r="BU6" s="107"/>
      <c r="BV6" s="108"/>
      <c r="BW6" s="106" t="s">
        <v>60</v>
      </c>
      <c r="BX6" s="107"/>
      <c r="BY6" s="107"/>
      <c r="BZ6" s="108"/>
      <c r="CA6" s="106" t="s">
        <v>61</v>
      </c>
      <c r="CB6" s="107"/>
      <c r="CC6" s="107"/>
      <c r="CD6" s="108"/>
      <c r="CE6" s="106" t="s">
        <v>60</v>
      </c>
      <c r="CF6" s="107"/>
      <c r="CG6" s="107"/>
      <c r="CH6" s="108"/>
      <c r="CI6" s="106" t="s">
        <v>61</v>
      </c>
      <c r="CJ6" s="107"/>
      <c r="CK6" s="107"/>
      <c r="CL6" s="108"/>
      <c r="CM6" s="106" t="s">
        <v>60</v>
      </c>
      <c r="CN6" s="107"/>
      <c r="CO6" s="107"/>
      <c r="CP6" s="108"/>
      <c r="CQ6" s="106" t="s">
        <v>61</v>
      </c>
      <c r="CR6" s="107"/>
      <c r="CS6" s="107"/>
      <c r="CT6" s="108"/>
      <c r="CU6" s="106" t="s">
        <v>60</v>
      </c>
      <c r="CV6" s="107"/>
      <c r="CW6" s="107"/>
      <c r="CX6" s="108"/>
      <c r="CY6" s="106" t="s">
        <v>61</v>
      </c>
      <c r="CZ6" s="107"/>
      <c r="DA6" s="107"/>
      <c r="DB6" s="108"/>
      <c r="DC6" s="106" t="s">
        <v>60</v>
      </c>
      <c r="DD6" s="107"/>
      <c r="DE6" s="107"/>
      <c r="DF6" s="108"/>
      <c r="DG6" s="106" t="s">
        <v>61</v>
      </c>
      <c r="DH6" s="107"/>
      <c r="DI6" s="107"/>
      <c r="DJ6" s="108"/>
      <c r="DK6" s="106" t="s">
        <v>60</v>
      </c>
      <c r="DL6" s="107"/>
      <c r="DM6" s="107"/>
      <c r="DN6" s="108"/>
      <c r="DO6" s="106" t="s">
        <v>61</v>
      </c>
      <c r="DP6" s="107"/>
      <c r="DQ6" s="107"/>
      <c r="DR6" s="108"/>
      <c r="DS6" s="106" t="s">
        <v>60</v>
      </c>
      <c r="DT6" s="107"/>
      <c r="DU6" s="107"/>
      <c r="DV6" s="108"/>
      <c r="DW6" s="106" t="s">
        <v>61</v>
      </c>
      <c r="DX6" s="107"/>
      <c r="DY6" s="107"/>
      <c r="DZ6" s="108"/>
      <c r="EA6" s="106" t="s">
        <v>60</v>
      </c>
      <c r="EB6" s="107"/>
      <c r="EC6" s="107"/>
      <c r="ED6" s="108"/>
      <c r="EE6" s="106" t="s">
        <v>61</v>
      </c>
      <c r="EF6" s="107"/>
      <c r="EG6" s="107"/>
      <c r="EH6" s="108"/>
      <c r="EI6" s="106" t="s">
        <v>60</v>
      </c>
      <c r="EJ6" s="107"/>
      <c r="EK6" s="107"/>
      <c r="EL6" s="108"/>
      <c r="EM6" s="106" t="s">
        <v>61</v>
      </c>
      <c r="EN6" s="107"/>
      <c r="EO6" s="107"/>
      <c r="EP6" s="108"/>
      <c r="EQ6" s="106" t="s">
        <v>60</v>
      </c>
      <c r="ER6" s="107"/>
      <c r="ES6" s="107"/>
      <c r="ET6" s="108"/>
      <c r="EU6" s="106" t="s">
        <v>61</v>
      </c>
      <c r="EV6" s="107"/>
      <c r="EW6" s="107"/>
      <c r="EX6" s="108"/>
    </row>
    <row r="7" spans="1:154" s="61" customFormat="1" ht="60" customHeight="1" x14ac:dyDescent="0.2">
      <c r="A7" s="102"/>
      <c r="B7" s="102"/>
      <c r="C7" s="64" t="s">
        <v>25</v>
      </c>
      <c r="D7" s="64" t="s">
        <v>26</v>
      </c>
      <c r="E7" s="64" t="s">
        <v>27</v>
      </c>
      <c r="F7" s="64" t="s">
        <v>22</v>
      </c>
      <c r="G7" s="64" t="s">
        <v>25</v>
      </c>
      <c r="H7" s="64" t="s">
        <v>26</v>
      </c>
      <c r="I7" s="64" t="s">
        <v>27</v>
      </c>
      <c r="J7" s="64" t="s">
        <v>22</v>
      </c>
      <c r="K7" s="64" t="s">
        <v>25</v>
      </c>
      <c r="L7" s="64" t="s">
        <v>26</v>
      </c>
      <c r="M7" s="64" t="s">
        <v>27</v>
      </c>
      <c r="N7" s="64" t="s">
        <v>22</v>
      </c>
      <c r="O7" s="64" t="s">
        <v>25</v>
      </c>
      <c r="P7" s="64" t="s">
        <v>26</v>
      </c>
      <c r="Q7" s="64" t="s">
        <v>27</v>
      </c>
      <c r="R7" s="64" t="s">
        <v>22</v>
      </c>
      <c r="S7" s="64" t="s">
        <v>25</v>
      </c>
      <c r="T7" s="64" t="s">
        <v>26</v>
      </c>
      <c r="U7" s="64" t="s">
        <v>27</v>
      </c>
      <c r="V7" s="64" t="s">
        <v>22</v>
      </c>
      <c r="W7" s="64" t="s">
        <v>25</v>
      </c>
      <c r="X7" s="64" t="s">
        <v>26</v>
      </c>
      <c r="Y7" s="64" t="s">
        <v>27</v>
      </c>
      <c r="Z7" s="64" t="s">
        <v>22</v>
      </c>
      <c r="AA7" s="64" t="s">
        <v>25</v>
      </c>
      <c r="AB7" s="64" t="s">
        <v>26</v>
      </c>
      <c r="AC7" s="64" t="s">
        <v>27</v>
      </c>
      <c r="AD7" s="64" t="s">
        <v>22</v>
      </c>
      <c r="AE7" s="64" t="s">
        <v>25</v>
      </c>
      <c r="AF7" s="64" t="s">
        <v>26</v>
      </c>
      <c r="AG7" s="64" t="s">
        <v>27</v>
      </c>
      <c r="AH7" s="64" t="s">
        <v>22</v>
      </c>
      <c r="AI7" s="64" t="s">
        <v>25</v>
      </c>
      <c r="AJ7" s="64" t="s">
        <v>26</v>
      </c>
      <c r="AK7" s="64" t="s">
        <v>27</v>
      </c>
      <c r="AL7" s="64" t="s">
        <v>22</v>
      </c>
      <c r="AM7" s="64" t="s">
        <v>25</v>
      </c>
      <c r="AN7" s="64" t="s">
        <v>26</v>
      </c>
      <c r="AO7" s="64" t="s">
        <v>27</v>
      </c>
      <c r="AP7" s="64" t="s">
        <v>22</v>
      </c>
      <c r="AQ7" s="64" t="s">
        <v>25</v>
      </c>
      <c r="AR7" s="64" t="s">
        <v>26</v>
      </c>
      <c r="AS7" s="64" t="s">
        <v>27</v>
      </c>
      <c r="AT7" s="64" t="s">
        <v>22</v>
      </c>
      <c r="AU7" s="64" t="s">
        <v>25</v>
      </c>
      <c r="AV7" s="64" t="s">
        <v>26</v>
      </c>
      <c r="AW7" s="64" t="s">
        <v>27</v>
      </c>
      <c r="AX7" s="64" t="s">
        <v>22</v>
      </c>
      <c r="AY7" s="64" t="s">
        <v>25</v>
      </c>
      <c r="AZ7" s="64" t="s">
        <v>26</v>
      </c>
      <c r="BA7" s="64" t="s">
        <v>27</v>
      </c>
      <c r="BB7" s="64" t="s">
        <v>22</v>
      </c>
      <c r="BC7" s="64" t="s">
        <v>25</v>
      </c>
      <c r="BD7" s="64" t="s">
        <v>26</v>
      </c>
      <c r="BE7" s="64" t="s">
        <v>27</v>
      </c>
      <c r="BF7" s="64" t="s">
        <v>22</v>
      </c>
      <c r="BG7" s="64" t="s">
        <v>25</v>
      </c>
      <c r="BH7" s="64" t="s">
        <v>26</v>
      </c>
      <c r="BI7" s="64" t="s">
        <v>27</v>
      </c>
      <c r="BJ7" s="64" t="s">
        <v>22</v>
      </c>
      <c r="BK7" s="64" t="s">
        <v>25</v>
      </c>
      <c r="BL7" s="64" t="s">
        <v>26</v>
      </c>
      <c r="BM7" s="64" t="s">
        <v>27</v>
      </c>
      <c r="BN7" s="64" t="s">
        <v>22</v>
      </c>
      <c r="BO7" s="64" t="s">
        <v>25</v>
      </c>
      <c r="BP7" s="64" t="s">
        <v>26</v>
      </c>
      <c r="BQ7" s="64" t="s">
        <v>27</v>
      </c>
      <c r="BR7" s="64" t="s">
        <v>22</v>
      </c>
      <c r="BS7" s="64" t="s">
        <v>25</v>
      </c>
      <c r="BT7" s="64" t="s">
        <v>26</v>
      </c>
      <c r="BU7" s="64" t="s">
        <v>27</v>
      </c>
      <c r="BV7" s="64" t="s">
        <v>22</v>
      </c>
      <c r="BW7" s="64" t="s">
        <v>25</v>
      </c>
      <c r="BX7" s="64" t="s">
        <v>26</v>
      </c>
      <c r="BY7" s="64" t="s">
        <v>27</v>
      </c>
      <c r="BZ7" s="64" t="s">
        <v>22</v>
      </c>
      <c r="CA7" s="64" t="s">
        <v>25</v>
      </c>
      <c r="CB7" s="64" t="s">
        <v>26</v>
      </c>
      <c r="CC7" s="64" t="s">
        <v>27</v>
      </c>
      <c r="CD7" s="64" t="s">
        <v>22</v>
      </c>
      <c r="CE7" s="64" t="s">
        <v>25</v>
      </c>
      <c r="CF7" s="64" t="s">
        <v>26</v>
      </c>
      <c r="CG7" s="64" t="s">
        <v>27</v>
      </c>
      <c r="CH7" s="64" t="s">
        <v>22</v>
      </c>
      <c r="CI7" s="64" t="s">
        <v>25</v>
      </c>
      <c r="CJ7" s="64" t="s">
        <v>26</v>
      </c>
      <c r="CK7" s="64" t="s">
        <v>27</v>
      </c>
      <c r="CL7" s="64" t="s">
        <v>22</v>
      </c>
      <c r="CM7" s="64" t="s">
        <v>25</v>
      </c>
      <c r="CN7" s="64" t="s">
        <v>26</v>
      </c>
      <c r="CO7" s="64" t="s">
        <v>27</v>
      </c>
      <c r="CP7" s="64" t="s">
        <v>22</v>
      </c>
      <c r="CQ7" s="64" t="s">
        <v>25</v>
      </c>
      <c r="CR7" s="64" t="s">
        <v>26</v>
      </c>
      <c r="CS7" s="64" t="s">
        <v>27</v>
      </c>
      <c r="CT7" s="64" t="s">
        <v>22</v>
      </c>
      <c r="CU7" s="64" t="s">
        <v>25</v>
      </c>
      <c r="CV7" s="64" t="s">
        <v>26</v>
      </c>
      <c r="CW7" s="64" t="s">
        <v>27</v>
      </c>
      <c r="CX7" s="64" t="s">
        <v>22</v>
      </c>
      <c r="CY7" s="64" t="s">
        <v>25</v>
      </c>
      <c r="CZ7" s="64" t="s">
        <v>26</v>
      </c>
      <c r="DA7" s="64" t="s">
        <v>27</v>
      </c>
      <c r="DB7" s="64" t="s">
        <v>22</v>
      </c>
      <c r="DC7" s="64" t="s">
        <v>25</v>
      </c>
      <c r="DD7" s="64" t="s">
        <v>26</v>
      </c>
      <c r="DE7" s="64" t="s">
        <v>27</v>
      </c>
      <c r="DF7" s="64" t="s">
        <v>22</v>
      </c>
      <c r="DG7" s="64" t="s">
        <v>25</v>
      </c>
      <c r="DH7" s="64" t="s">
        <v>26</v>
      </c>
      <c r="DI7" s="64" t="s">
        <v>27</v>
      </c>
      <c r="DJ7" s="64" t="s">
        <v>22</v>
      </c>
      <c r="DK7" s="64" t="s">
        <v>25</v>
      </c>
      <c r="DL7" s="64" t="s">
        <v>26</v>
      </c>
      <c r="DM7" s="64" t="s">
        <v>27</v>
      </c>
      <c r="DN7" s="64" t="s">
        <v>22</v>
      </c>
      <c r="DO7" s="64" t="s">
        <v>25</v>
      </c>
      <c r="DP7" s="64" t="s">
        <v>26</v>
      </c>
      <c r="DQ7" s="64" t="s">
        <v>27</v>
      </c>
      <c r="DR7" s="64" t="s">
        <v>22</v>
      </c>
      <c r="DS7" s="64" t="s">
        <v>25</v>
      </c>
      <c r="DT7" s="64" t="s">
        <v>26</v>
      </c>
      <c r="DU7" s="64" t="s">
        <v>27</v>
      </c>
      <c r="DV7" s="64" t="s">
        <v>22</v>
      </c>
      <c r="DW7" s="64" t="s">
        <v>25</v>
      </c>
      <c r="DX7" s="64" t="s">
        <v>26</v>
      </c>
      <c r="DY7" s="64" t="s">
        <v>27</v>
      </c>
      <c r="DZ7" s="64" t="s">
        <v>22</v>
      </c>
      <c r="EA7" s="64" t="s">
        <v>25</v>
      </c>
      <c r="EB7" s="64" t="s">
        <v>26</v>
      </c>
      <c r="EC7" s="64" t="s">
        <v>27</v>
      </c>
      <c r="ED7" s="64" t="s">
        <v>22</v>
      </c>
      <c r="EE7" s="64" t="s">
        <v>25</v>
      </c>
      <c r="EF7" s="64" t="s">
        <v>26</v>
      </c>
      <c r="EG7" s="64" t="s">
        <v>27</v>
      </c>
      <c r="EH7" s="64" t="s">
        <v>22</v>
      </c>
      <c r="EI7" s="64" t="s">
        <v>25</v>
      </c>
      <c r="EJ7" s="64" t="s">
        <v>26</v>
      </c>
      <c r="EK7" s="64" t="s">
        <v>27</v>
      </c>
      <c r="EL7" s="64" t="s">
        <v>22</v>
      </c>
      <c r="EM7" s="64" t="s">
        <v>25</v>
      </c>
      <c r="EN7" s="64" t="s">
        <v>26</v>
      </c>
      <c r="EO7" s="64" t="s">
        <v>27</v>
      </c>
      <c r="EP7" s="64" t="s">
        <v>22</v>
      </c>
      <c r="EQ7" s="64" t="s">
        <v>25</v>
      </c>
      <c r="ER7" s="64" t="s">
        <v>26</v>
      </c>
      <c r="ES7" s="64" t="s">
        <v>27</v>
      </c>
      <c r="ET7" s="64" t="s">
        <v>22</v>
      </c>
      <c r="EU7" s="64" t="s">
        <v>25</v>
      </c>
      <c r="EV7" s="64" t="s">
        <v>26</v>
      </c>
      <c r="EW7" s="64" t="s">
        <v>27</v>
      </c>
      <c r="EX7" s="64" t="s">
        <v>22</v>
      </c>
    </row>
    <row r="8" spans="1:154" s="10" customFormat="1" ht="24.95" customHeight="1" x14ac:dyDescent="0.2">
      <c r="A8" s="20">
        <v>1</v>
      </c>
      <c r="B8" s="31" t="s">
        <v>36</v>
      </c>
      <c r="C8" s="32">
        <v>3000</v>
      </c>
      <c r="D8" s="32">
        <v>34744</v>
      </c>
      <c r="E8" s="32">
        <v>38000</v>
      </c>
      <c r="F8" s="32">
        <v>75744</v>
      </c>
      <c r="G8" s="32">
        <v>3000</v>
      </c>
      <c r="H8" s="32">
        <v>34744</v>
      </c>
      <c r="I8" s="32">
        <v>38000</v>
      </c>
      <c r="J8" s="32">
        <v>75744</v>
      </c>
      <c r="K8" s="32">
        <v>0</v>
      </c>
      <c r="L8" s="32">
        <v>20257</v>
      </c>
      <c r="M8" s="32">
        <v>0</v>
      </c>
      <c r="N8" s="32">
        <v>20257</v>
      </c>
      <c r="O8" s="32">
        <v>0</v>
      </c>
      <c r="P8" s="32">
        <v>20257</v>
      </c>
      <c r="Q8" s="32">
        <v>0</v>
      </c>
      <c r="R8" s="32">
        <v>20257</v>
      </c>
      <c r="S8" s="32">
        <v>0</v>
      </c>
      <c r="T8" s="32">
        <v>0</v>
      </c>
      <c r="U8" s="32">
        <v>0</v>
      </c>
      <c r="V8" s="32">
        <v>0</v>
      </c>
      <c r="W8" s="32">
        <v>0</v>
      </c>
      <c r="X8" s="32">
        <v>0</v>
      </c>
      <c r="Y8" s="32">
        <v>0</v>
      </c>
      <c r="Z8" s="32">
        <v>0</v>
      </c>
      <c r="AA8" s="32">
        <v>4334128</v>
      </c>
      <c r="AB8" s="32">
        <v>93936</v>
      </c>
      <c r="AC8" s="32">
        <v>2500701</v>
      </c>
      <c r="AD8" s="32">
        <v>6928765</v>
      </c>
      <c r="AE8" s="32">
        <v>4334128</v>
      </c>
      <c r="AF8" s="32">
        <v>93936</v>
      </c>
      <c r="AG8" s="32">
        <v>2500701</v>
      </c>
      <c r="AH8" s="32">
        <v>6928765</v>
      </c>
      <c r="AI8" s="32">
        <v>173085</v>
      </c>
      <c r="AJ8" s="32">
        <v>254978</v>
      </c>
      <c r="AK8" s="32">
        <v>279480</v>
      </c>
      <c r="AL8" s="32">
        <v>707543</v>
      </c>
      <c r="AM8" s="32">
        <v>173085</v>
      </c>
      <c r="AN8" s="32">
        <v>254978</v>
      </c>
      <c r="AO8" s="32">
        <v>279480</v>
      </c>
      <c r="AP8" s="32">
        <v>707543</v>
      </c>
      <c r="AQ8" s="32">
        <v>89060.197794117645</v>
      </c>
      <c r="AR8" s="32">
        <v>112598.44705882354</v>
      </c>
      <c r="AS8" s="32">
        <v>39433</v>
      </c>
      <c r="AT8" s="32">
        <v>241091.64485294119</v>
      </c>
      <c r="AU8" s="32">
        <v>85736.242794117643</v>
      </c>
      <c r="AV8" s="32">
        <v>112598.44705882354</v>
      </c>
      <c r="AW8" s="32">
        <v>39433</v>
      </c>
      <c r="AX8" s="32">
        <v>237767.6898529412</v>
      </c>
      <c r="AY8" s="32">
        <v>0</v>
      </c>
      <c r="AZ8" s="32">
        <v>0</v>
      </c>
      <c r="BA8" s="32">
        <v>0</v>
      </c>
      <c r="BB8" s="32">
        <v>0</v>
      </c>
      <c r="BC8" s="32">
        <v>0</v>
      </c>
      <c r="BD8" s="32">
        <v>0</v>
      </c>
      <c r="BE8" s="32">
        <v>0</v>
      </c>
      <c r="BF8" s="32">
        <v>0</v>
      </c>
      <c r="BG8" s="32">
        <v>0</v>
      </c>
      <c r="BH8" s="32">
        <v>0</v>
      </c>
      <c r="BI8" s="32">
        <v>0</v>
      </c>
      <c r="BJ8" s="32">
        <v>0</v>
      </c>
      <c r="BK8" s="32">
        <v>0</v>
      </c>
      <c r="BL8" s="32">
        <v>0</v>
      </c>
      <c r="BM8" s="32">
        <v>0</v>
      </c>
      <c r="BN8" s="32">
        <v>0</v>
      </c>
      <c r="BO8" s="32">
        <v>0</v>
      </c>
      <c r="BP8" s="32">
        <v>0</v>
      </c>
      <c r="BQ8" s="32">
        <v>0</v>
      </c>
      <c r="BR8" s="32">
        <v>0</v>
      </c>
      <c r="BS8" s="32">
        <v>0</v>
      </c>
      <c r="BT8" s="32">
        <v>0</v>
      </c>
      <c r="BU8" s="32">
        <v>0</v>
      </c>
      <c r="BV8" s="32">
        <v>0</v>
      </c>
      <c r="BW8" s="32">
        <v>453986</v>
      </c>
      <c r="BX8" s="32">
        <v>0</v>
      </c>
      <c r="BY8" s="32">
        <v>0</v>
      </c>
      <c r="BZ8" s="32">
        <v>453986</v>
      </c>
      <c r="CA8" s="32">
        <v>226993.03</v>
      </c>
      <c r="CB8" s="32">
        <v>0</v>
      </c>
      <c r="CC8" s="32">
        <v>0</v>
      </c>
      <c r="CD8" s="32">
        <v>226993.03</v>
      </c>
      <c r="CE8" s="32">
        <v>0</v>
      </c>
      <c r="CF8" s="32">
        <v>0</v>
      </c>
      <c r="CG8" s="32">
        <v>0</v>
      </c>
      <c r="CH8" s="32">
        <v>0</v>
      </c>
      <c r="CI8" s="32">
        <v>0</v>
      </c>
      <c r="CJ8" s="32">
        <v>0</v>
      </c>
      <c r="CK8" s="32">
        <v>0</v>
      </c>
      <c r="CL8" s="32">
        <v>0</v>
      </c>
      <c r="CM8" s="32">
        <v>7692</v>
      </c>
      <c r="CN8" s="32">
        <v>0</v>
      </c>
      <c r="CO8" s="32">
        <v>0</v>
      </c>
      <c r="CP8" s="32">
        <v>7692</v>
      </c>
      <c r="CQ8" s="32">
        <v>7692</v>
      </c>
      <c r="CR8" s="32">
        <v>0</v>
      </c>
      <c r="CS8" s="32">
        <v>0</v>
      </c>
      <c r="CT8" s="32">
        <v>7692</v>
      </c>
      <c r="CU8" s="32">
        <v>187480969</v>
      </c>
      <c r="CV8" s="32">
        <v>3264</v>
      </c>
      <c r="CW8" s="32">
        <v>32935</v>
      </c>
      <c r="CX8" s="32">
        <v>187517168</v>
      </c>
      <c r="CY8" s="32">
        <v>62393.045000016689</v>
      </c>
      <c r="CZ8" s="32">
        <v>3264</v>
      </c>
      <c r="DA8" s="32">
        <v>16467.495000000003</v>
      </c>
      <c r="DB8" s="32">
        <v>82124.540000016685</v>
      </c>
      <c r="DC8" s="32">
        <v>761</v>
      </c>
      <c r="DD8" s="32">
        <v>24730</v>
      </c>
      <c r="DE8" s="32">
        <v>0</v>
      </c>
      <c r="DF8" s="32">
        <v>25491</v>
      </c>
      <c r="DG8" s="32">
        <v>761</v>
      </c>
      <c r="DH8" s="32">
        <v>24730</v>
      </c>
      <c r="DI8" s="32">
        <v>0</v>
      </c>
      <c r="DJ8" s="32">
        <v>25491</v>
      </c>
      <c r="DK8" s="32">
        <v>97112</v>
      </c>
      <c r="DL8" s="32">
        <v>0</v>
      </c>
      <c r="DM8" s="32">
        <v>0</v>
      </c>
      <c r="DN8" s="32">
        <v>97112</v>
      </c>
      <c r="DO8" s="32">
        <v>38844.998000000007</v>
      </c>
      <c r="DP8" s="32">
        <v>0</v>
      </c>
      <c r="DQ8" s="32">
        <v>0</v>
      </c>
      <c r="DR8" s="32">
        <v>38844.998000000007</v>
      </c>
      <c r="DS8" s="32">
        <v>0</v>
      </c>
      <c r="DT8" s="32">
        <v>0</v>
      </c>
      <c r="DU8" s="32">
        <v>0</v>
      </c>
      <c r="DV8" s="32">
        <v>0</v>
      </c>
      <c r="DW8" s="32">
        <v>0</v>
      </c>
      <c r="DX8" s="32">
        <v>0</v>
      </c>
      <c r="DY8" s="32">
        <v>0</v>
      </c>
      <c r="DZ8" s="32">
        <v>0</v>
      </c>
      <c r="EA8" s="32">
        <v>212169</v>
      </c>
      <c r="EB8" s="32">
        <v>0</v>
      </c>
      <c r="EC8" s="32">
        <v>14531</v>
      </c>
      <c r="ED8" s="32">
        <v>226700</v>
      </c>
      <c r="EE8" s="32">
        <v>-4745.2712499999907</v>
      </c>
      <c r="EF8" s="32">
        <v>0</v>
      </c>
      <c r="EG8" s="32">
        <v>13329.365</v>
      </c>
      <c r="EH8" s="32">
        <v>8584.0937500000091</v>
      </c>
      <c r="EI8" s="32">
        <v>0</v>
      </c>
      <c r="EJ8" s="32">
        <v>0</v>
      </c>
      <c r="EK8" s="32">
        <v>0</v>
      </c>
      <c r="EL8" s="32">
        <v>0</v>
      </c>
      <c r="EM8" s="32">
        <v>0</v>
      </c>
      <c r="EN8" s="32">
        <v>0</v>
      </c>
      <c r="EO8" s="32">
        <v>0</v>
      </c>
      <c r="EP8" s="32">
        <v>0</v>
      </c>
      <c r="EQ8" s="32">
        <f t="shared" ref="EQ8:EQ24" si="0">C8+K8+S8+AA8+AI8+AQ8+AY8+BG8+BO8+BW8+CE8+CM8+CU8+DC8+DK8+DS8+EA8+EI8</f>
        <v>192851962.19779411</v>
      </c>
      <c r="ER8" s="32">
        <f t="shared" ref="ER8:ER24" si="1">D8+L8+T8+AB8+AJ8+AR8+AZ8+BH8+BP8+BX8+CF8+CN8+CV8+DD8+DL8+DT8+EB8+EJ8</f>
        <v>544507.44705882354</v>
      </c>
      <c r="ES8" s="32">
        <f t="shared" ref="ES8:ES24" si="2">E8+M8+U8+AC8+AK8+AS8+BA8+BI8+BQ8+BY8+CG8+CO8+CW8+DE8+DM8+DU8+EC8+EK8</f>
        <v>2905080</v>
      </c>
      <c r="ET8" s="32">
        <f t="shared" ref="ET8:ET24" si="3">F8+N8+V8+AD8+AL8+AT8+BB8+BJ8+BR8+BZ8+CH8+CP8+CX8+DF8+DN8+DV8+ED8+EL8</f>
        <v>196301549.64485294</v>
      </c>
      <c r="EU8" s="32">
        <f t="shared" ref="EU8:EU24" si="4">G8+O8+W8+AE8+AM8+AU8+BC8+BK8+BS8+CA8+CI8+CQ8+CY8+DG8+DO8+DW8+EE8+EM8</f>
        <v>4927888.0445441343</v>
      </c>
      <c r="EV8" s="32">
        <f t="shared" ref="EV8:EV24" si="5">H8+P8+X8+AF8+AN8+AV8+BD8+BL8+BT8+CB8+CJ8+CR8+CZ8+DH8+DP8+DX8+EF8+EN8</f>
        <v>544507.44705882354</v>
      </c>
      <c r="EW8" s="32">
        <f t="shared" ref="EW8:EW24" si="6">I8+Q8+Y8+AG8+AO8+AW8+BE8+BM8+BU8+CC8+CK8+CS8+DA8+DI8+DQ8+DY8+EG8+EO8</f>
        <v>2887410.8600000003</v>
      </c>
      <c r="EX8" s="32">
        <f t="shared" ref="EX8:EX24" si="7">J8+R8+Z8+AH8+AP8+AX8+BF8+BN8+BV8+CD8+CL8+CT8+DB8+DJ8+DR8+DZ8+EH8+EP8</f>
        <v>8359806.3516029576</v>
      </c>
    </row>
    <row r="9" spans="1:154" s="11" customFormat="1" ht="24.95" customHeight="1" x14ac:dyDescent="0.2">
      <c r="A9" s="20">
        <v>2</v>
      </c>
      <c r="B9" s="31" t="s">
        <v>30</v>
      </c>
      <c r="C9" s="32">
        <v>423760.20999999985</v>
      </c>
      <c r="D9" s="32">
        <v>162699.99</v>
      </c>
      <c r="E9" s="32">
        <v>185000</v>
      </c>
      <c r="F9" s="32">
        <v>771460.19999999984</v>
      </c>
      <c r="G9" s="32">
        <v>362481.80498015188</v>
      </c>
      <c r="H9" s="32">
        <v>109928.31537322933</v>
      </c>
      <c r="I9" s="32">
        <v>170208.65964661865</v>
      </c>
      <c r="J9" s="32">
        <v>642618.7799999998</v>
      </c>
      <c r="K9" s="32">
        <v>199812.87999999998</v>
      </c>
      <c r="L9" s="32">
        <v>107186.23</v>
      </c>
      <c r="M9" s="32">
        <v>2807.98</v>
      </c>
      <c r="N9" s="32">
        <v>309807.08999999997</v>
      </c>
      <c r="O9" s="32">
        <v>199812.87999999998</v>
      </c>
      <c r="P9" s="32">
        <v>107186.23</v>
      </c>
      <c r="Q9" s="32">
        <v>2807.98</v>
      </c>
      <c r="R9" s="32">
        <v>309807.08999999997</v>
      </c>
      <c r="S9" s="32">
        <v>51616.869999999995</v>
      </c>
      <c r="T9" s="32">
        <v>200</v>
      </c>
      <c r="U9" s="32">
        <v>0</v>
      </c>
      <c r="V9" s="32">
        <v>51816.869999999995</v>
      </c>
      <c r="W9" s="32">
        <v>51616.869999999995</v>
      </c>
      <c r="X9" s="32">
        <v>200</v>
      </c>
      <c r="Y9" s="32">
        <v>0</v>
      </c>
      <c r="Z9" s="32">
        <v>51816.869999999995</v>
      </c>
      <c r="AA9" s="32">
        <v>22653004.592100002</v>
      </c>
      <c r="AB9" s="32">
        <v>6147703.6319000004</v>
      </c>
      <c r="AC9" s="32">
        <v>5230720.2659999998</v>
      </c>
      <c r="AD9" s="32">
        <v>34031428.490000002</v>
      </c>
      <c r="AE9" s="32">
        <v>22653004.592100002</v>
      </c>
      <c r="AF9" s="32">
        <v>6147703.6319000004</v>
      </c>
      <c r="AG9" s="32">
        <v>5230720.2659999998</v>
      </c>
      <c r="AH9" s="32">
        <v>34031428.490000002</v>
      </c>
      <c r="AI9" s="32">
        <v>2943995.3685059999</v>
      </c>
      <c r="AJ9" s="32">
        <v>4763925.2814939991</v>
      </c>
      <c r="AK9" s="32">
        <v>7244.5599999999995</v>
      </c>
      <c r="AL9" s="32">
        <v>7715165.2099999981</v>
      </c>
      <c r="AM9" s="32">
        <v>2943995.3685059999</v>
      </c>
      <c r="AN9" s="32">
        <v>4763925.2814939991</v>
      </c>
      <c r="AO9" s="32">
        <v>7244.5599999999995</v>
      </c>
      <c r="AP9" s="32">
        <v>7715165.2099999981</v>
      </c>
      <c r="AQ9" s="32">
        <v>593257.62994317675</v>
      </c>
      <c r="AR9" s="32">
        <v>711232.51005682338</v>
      </c>
      <c r="AS9" s="32">
        <v>3675</v>
      </c>
      <c r="AT9" s="32">
        <v>1308165.1400000001</v>
      </c>
      <c r="AU9" s="32">
        <v>572141.52994317678</v>
      </c>
      <c r="AV9" s="32">
        <v>711232.51005682338</v>
      </c>
      <c r="AW9" s="32">
        <v>3675</v>
      </c>
      <c r="AX9" s="32">
        <v>1287049.04</v>
      </c>
      <c r="AY9" s="32">
        <v>0</v>
      </c>
      <c r="AZ9" s="32">
        <v>0</v>
      </c>
      <c r="BA9" s="32">
        <v>0</v>
      </c>
      <c r="BB9" s="32">
        <v>0</v>
      </c>
      <c r="BC9" s="32">
        <v>0</v>
      </c>
      <c r="BD9" s="32">
        <v>0</v>
      </c>
      <c r="BE9" s="32">
        <v>0</v>
      </c>
      <c r="BF9" s="32">
        <v>0</v>
      </c>
      <c r="BG9" s="32">
        <v>0</v>
      </c>
      <c r="BH9" s="32">
        <v>0</v>
      </c>
      <c r="BI9" s="32">
        <v>0</v>
      </c>
      <c r="BJ9" s="32">
        <v>0</v>
      </c>
      <c r="BK9" s="32">
        <v>0</v>
      </c>
      <c r="BL9" s="32">
        <v>0</v>
      </c>
      <c r="BM9" s="32">
        <v>0</v>
      </c>
      <c r="BN9" s="32">
        <v>0</v>
      </c>
      <c r="BO9" s="32">
        <v>0</v>
      </c>
      <c r="BP9" s="32">
        <v>0</v>
      </c>
      <c r="BQ9" s="32">
        <v>0</v>
      </c>
      <c r="BR9" s="32">
        <v>0</v>
      </c>
      <c r="BS9" s="32">
        <v>0</v>
      </c>
      <c r="BT9" s="32">
        <v>0</v>
      </c>
      <c r="BU9" s="32">
        <v>0</v>
      </c>
      <c r="BV9" s="32">
        <v>0</v>
      </c>
      <c r="BW9" s="32">
        <v>0</v>
      </c>
      <c r="BX9" s="32">
        <v>0</v>
      </c>
      <c r="BY9" s="32">
        <v>0</v>
      </c>
      <c r="BZ9" s="32">
        <v>0</v>
      </c>
      <c r="CA9" s="32">
        <v>0</v>
      </c>
      <c r="CB9" s="32">
        <v>0</v>
      </c>
      <c r="CC9" s="32">
        <v>0</v>
      </c>
      <c r="CD9" s="32">
        <v>0</v>
      </c>
      <c r="CE9" s="32">
        <v>0</v>
      </c>
      <c r="CF9" s="32">
        <v>0</v>
      </c>
      <c r="CG9" s="32">
        <v>0</v>
      </c>
      <c r="CH9" s="32">
        <v>0</v>
      </c>
      <c r="CI9" s="32">
        <v>0</v>
      </c>
      <c r="CJ9" s="32">
        <v>0</v>
      </c>
      <c r="CK9" s="32">
        <v>0</v>
      </c>
      <c r="CL9" s="32">
        <v>0</v>
      </c>
      <c r="CM9" s="32">
        <v>584855.01300000004</v>
      </c>
      <c r="CN9" s="32">
        <v>80.247</v>
      </c>
      <c r="CO9" s="32">
        <v>0</v>
      </c>
      <c r="CP9" s="32">
        <v>584935.26</v>
      </c>
      <c r="CQ9" s="32">
        <v>235636.44859512354</v>
      </c>
      <c r="CR9" s="32">
        <v>40.991404876545872</v>
      </c>
      <c r="CS9" s="32">
        <v>0</v>
      </c>
      <c r="CT9" s="32">
        <v>235677.44000000009</v>
      </c>
      <c r="CU9" s="32">
        <v>6198144.6571209989</v>
      </c>
      <c r="CV9" s="32">
        <v>648680.79287900007</v>
      </c>
      <c r="CW9" s="32">
        <v>0</v>
      </c>
      <c r="CX9" s="32">
        <v>6846825.4499999993</v>
      </c>
      <c r="CY9" s="32">
        <v>1012994.2404202083</v>
      </c>
      <c r="CZ9" s="32">
        <v>-727971.90042020916</v>
      </c>
      <c r="DA9" s="32">
        <v>0</v>
      </c>
      <c r="DB9" s="32">
        <v>285022.33999999915</v>
      </c>
      <c r="DC9" s="32">
        <v>0</v>
      </c>
      <c r="DD9" s="32">
        <v>0</v>
      </c>
      <c r="DE9" s="32">
        <v>0</v>
      </c>
      <c r="DF9" s="32">
        <v>0</v>
      </c>
      <c r="DG9" s="32">
        <v>0</v>
      </c>
      <c r="DH9" s="32">
        <v>0</v>
      </c>
      <c r="DI9" s="32">
        <v>0</v>
      </c>
      <c r="DJ9" s="32">
        <v>0</v>
      </c>
      <c r="DK9" s="32">
        <v>1085046.9099999999</v>
      </c>
      <c r="DL9" s="32">
        <v>0</v>
      </c>
      <c r="DM9" s="32">
        <v>0</v>
      </c>
      <c r="DN9" s="32">
        <v>1085046.9099999999</v>
      </c>
      <c r="DO9" s="32">
        <v>217242.99999999977</v>
      </c>
      <c r="DP9" s="32">
        <v>0</v>
      </c>
      <c r="DQ9" s="32">
        <v>0</v>
      </c>
      <c r="DR9" s="32">
        <v>217242.99999999977</v>
      </c>
      <c r="DS9" s="32">
        <v>0</v>
      </c>
      <c r="DT9" s="32">
        <v>0</v>
      </c>
      <c r="DU9" s="32">
        <v>0</v>
      </c>
      <c r="DV9" s="32">
        <v>0</v>
      </c>
      <c r="DW9" s="32">
        <v>0</v>
      </c>
      <c r="DX9" s="32">
        <v>0</v>
      </c>
      <c r="DY9" s="32">
        <v>0</v>
      </c>
      <c r="DZ9" s="32">
        <v>0</v>
      </c>
      <c r="EA9" s="32">
        <v>230066.19000000003</v>
      </c>
      <c r="EB9" s="32">
        <v>15226.979999999996</v>
      </c>
      <c r="EC9" s="32">
        <v>0</v>
      </c>
      <c r="ED9" s="32">
        <v>245293.17000000004</v>
      </c>
      <c r="EE9" s="32">
        <v>131050.56000000008</v>
      </c>
      <c r="EF9" s="32">
        <v>15226.979999999996</v>
      </c>
      <c r="EG9" s="32">
        <v>0</v>
      </c>
      <c r="EH9" s="32">
        <v>146277.5400000001</v>
      </c>
      <c r="EI9" s="32">
        <v>0</v>
      </c>
      <c r="EJ9" s="32">
        <v>0</v>
      </c>
      <c r="EK9" s="32">
        <v>0</v>
      </c>
      <c r="EL9" s="32">
        <v>0</v>
      </c>
      <c r="EM9" s="32">
        <v>0</v>
      </c>
      <c r="EN9" s="32">
        <v>0</v>
      </c>
      <c r="EO9" s="32">
        <v>0</v>
      </c>
      <c r="EP9" s="32">
        <v>0</v>
      </c>
      <c r="EQ9" s="32">
        <f t="shared" si="0"/>
        <v>34963560.320670173</v>
      </c>
      <c r="ER9" s="32">
        <f t="shared" si="1"/>
        <v>12556935.663329823</v>
      </c>
      <c r="ES9" s="32">
        <f t="shared" si="2"/>
        <v>5429447.8059999999</v>
      </c>
      <c r="ET9" s="32">
        <f t="shared" si="3"/>
        <v>52949943.789999992</v>
      </c>
      <c r="EU9" s="32">
        <f t="shared" si="4"/>
        <v>28379977.29454466</v>
      </c>
      <c r="EV9" s="32">
        <f t="shared" si="5"/>
        <v>11127472.039808718</v>
      </c>
      <c r="EW9" s="32">
        <f t="shared" si="6"/>
        <v>5414656.465646618</v>
      </c>
      <c r="EX9" s="32">
        <f t="shared" si="7"/>
        <v>44922105.799999997</v>
      </c>
    </row>
    <row r="10" spans="1:154" ht="24.95" customHeight="1" x14ac:dyDescent="0.2">
      <c r="A10" s="20">
        <v>3</v>
      </c>
      <c r="B10" s="31" t="s">
        <v>28</v>
      </c>
      <c r="C10" s="32">
        <v>125351.4</v>
      </c>
      <c r="D10" s="32">
        <v>9000</v>
      </c>
      <c r="E10" s="32">
        <v>135000</v>
      </c>
      <c r="F10" s="32">
        <v>269351.40000000002</v>
      </c>
      <c r="G10" s="32">
        <v>125351.4</v>
      </c>
      <c r="H10" s="32">
        <v>9000</v>
      </c>
      <c r="I10" s="32">
        <v>135000</v>
      </c>
      <c r="J10" s="32">
        <v>269351.40000000002</v>
      </c>
      <c r="K10" s="32">
        <v>0</v>
      </c>
      <c r="L10" s="32">
        <v>131585.11999999997</v>
      </c>
      <c r="M10" s="32">
        <v>0</v>
      </c>
      <c r="N10" s="32">
        <v>131585.11999999997</v>
      </c>
      <c r="O10" s="32">
        <v>0</v>
      </c>
      <c r="P10" s="32">
        <v>131585.11999999997</v>
      </c>
      <c r="Q10" s="32">
        <v>0</v>
      </c>
      <c r="R10" s="32">
        <v>131585.11999999997</v>
      </c>
      <c r="S10" s="32">
        <v>3000</v>
      </c>
      <c r="T10" s="32">
        <v>0</v>
      </c>
      <c r="U10" s="32">
        <v>10000</v>
      </c>
      <c r="V10" s="32">
        <v>13000</v>
      </c>
      <c r="W10" s="32">
        <v>3000</v>
      </c>
      <c r="X10" s="32">
        <v>0</v>
      </c>
      <c r="Y10" s="32">
        <v>10000</v>
      </c>
      <c r="Z10" s="32">
        <v>13000</v>
      </c>
      <c r="AA10" s="32">
        <v>23443184.928953998</v>
      </c>
      <c r="AB10" s="32">
        <v>549683.07308980939</v>
      </c>
      <c r="AC10" s="32">
        <v>16869565.105938155</v>
      </c>
      <c r="AD10" s="32">
        <v>40862433.107981965</v>
      </c>
      <c r="AE10" s="32">
        <v>23443184.928953998</v>
      </c>
      <c r="AF10" s="32">
        <v>549683.07308980939</v>
      </c>
      <c r="AG10" s="32">
        <v>15502321.275740689</v>
      </c>
      <c r="AH10" s="32">
        <v>39495189.277784497</v>
      </c>
      <c r="AI10" s="32">
        <v>0</v>
      </c>
      <c r="AJ10" s="32">
        <v>0</v>
      </c>
      <c r="AK10" s="32">
        <v>0</v>
      </c>
      <c r="AL10" s="32">
        <v>0</v>
      </c>
      <c r="AM10" s="32">
        <v>0</v>
      </c>
      <c r="AN10" s="32">
        <v>0</v>
      </c>
      <c r="AO10" s="32">
        <v>0</v>
      </c>
      <c r="AP10" s="32">
        <v>0</v>
      </c>
      <c r="AQ10" s="32">
        <v>7320.1977941176474</v>
      </c>
      <c r="AR10" s="32">
        <v>81166.447058823542</v>
      </c>
      <c r="AS10" s="32">
        <v>0</v>
      </c>
      <c r="AT10" s="32">
        <v>88486.644852941186</v>
      </c>
      <c r="AU10" s="32">
        <v>0</v>
      </c>
      <c r="AV10" s="32">
        <v>0</v>
      </c>
      <c r="AW10" s="32">
        <v>0</v>
      </c>
      <c r="AX10" s="32">
        <v>0</v>
      </c>
      <c r="AY10" s="32">
        <v>0</v>
      </c>
      <c r="AZ10" s="32">
        <v>0</v>
      </c>
      <c r="BA10" s="32">
        <v>0</v>
      </c>
      <c r="BB10" s="32">
        <v>0</v>
      </c>
      <c r="BC10" s="32">
        <v>0</v>
      </c>
      <c r="BD10" s="32">
        <v>0</v>
      </c>
      <c r="BE10" s="32">
        <v>0</v>
      </c>
      <c r="BF10" s="32">
        <v>0</v>
      </c>
      <c r="BG10" s="32">
        <v>0</v>
      </c>
      <c r="BH10" s="32">
        <v>0</v>
      </c>
      <c r="BI10" s="32">
        <v>0</v>
      </c>
      <c r="BJ10" s="32">
        <v>0</v>
      </c>
      <c r="BK10" s="32">
        <v>0</v>
      </c>
      <c r="BL10" s="32">
        <v>0</v>
      </c>
      <c r="BM10" s="32">
        <v>0</v>
      </c>
      <c r="BN10" s="32">
        <v>0</v>
      </c>
      <c r="BO10" s="32">
        <v>0</v>
      </c>
      <c r="BP10" s="32">
        <v>0</v>
      </c>
      <c r="BQ10" s="32">
        <v>0</v>
      </c>
      <c r="BR10" s="32">
        <v>0</v>
      </c>
      <c r="BS10" s="32">
        <v>0</v>
      </c>
      <c r="BT10" s="32">
        <v>0</v>
      </c>
      <c r="BU10" s="32">
        <v>0</v>
      </c>
      <c r="BV10" s="32">
        <v>0</v>
      </c>
      <c r="BW10" s="32">
        <v>0</v>
      </c>
      <c r="BX10" s="32">
        <v>0</v>
      </c>
      <c r="BY10" s="32">
        <v>0</v>
      </c>
      <c r="BZ10" s="32">
        <v>0</v>
      </c>
      <c r="CA10" s="32">
        <v>0</v>
      </c>
      <c r="CB10" s="32">
        <v>0</v>
      </c>
      <c r="CC10" s="32">
        <v>0</v>
      </c>
      <c r="CD10" s="32">
        <v>0</v>
      </c>
      <c r="CE10" s="32">
        <v>0</v>
      </c>
      <c r="CF10" s="32">
        <v>0</v>
      </c>
      <c r="CG10" s="32">
        <v>0</v>
      </c>
      <c r="CH10" s="32">
        <v>0</v>
      </c>
      <c r="CI10" s="32">
        <v>0</v>
      </c>
      <c r="CJ10" s="32">
        <v>0</v>
      </c>
      <c r="CK10" s="32">
        <v>0</v>
      </c>
      <c r="CL10" s="32">
        <v>0</v>
      </c>
      <c r="CM10" s="32">
        <v>0</v>
      </c>
      <c r="CN10" s="32">
        <v>0</v>
      </c>
      <c r="CO10" s="32">
        <v>0</v>
      </c>
      <c r="CP10" s="32">
        <v>0</v>
      </c>
      <c r="CQ10" s="32">
        <v>0</v>
      </c>
      <c r="CR10" s="32">
        <v>0</v>
      </c>
      <c r="CS10" s="32">
        <v>0</v>
      </c>
      <c r="CT10" s="32">
        <v>0</v>
      </c>
      <c r="CU10" s="32">
        <v>0</v>
      </c>
      <c r="CV10" s="32">
        <v>0</v>
      </c>
      <c r="CW10" s="32">
        <v>0</v>
      </c>
      <c r="CX10" s="32">
        <v>0</v>
      </c>
      <c r="CY10" s="32">
        <v>0</v>
      </c>
      <c r="CZ10" s="32">
        <v>0</v>
      </c>
      <c r="DA10" s="32">
        <v>0</v>
      </c>
      <c r="DB10" s="32">
        <v>0</v>
      </c>
      <c r="DC10" s="32">
        <v>0</v>
      </c>
      <c r="DD10" s="32">
        <v>0</v>
      </c>
      <c r="DE10" s="32">
        <v>0</v>
      </c>
      <c r="DF10" s="32">
        <v>0</v>
      </c>
      <c r="DG10" s="32">
        <v>0</v>
      </c>
      <c r="DH10" s="32">
        <v>0</v>
      </c>
      <c r="DI10" s="32">
        <v>0</v>
      </c>
      <c r="DJ10" s="32">
        <v>0</v>
      </c>
      <c r="DK10" s="32">
        <v>0</v>
      </c>
      <c r="DL10" s="32">
        <v>0</v>
      </c>
      <c r="DM10" s="32">
        <v>0</v>
      </c>
      <c r="DN10" s="32">
        <v>0</v>
      </c>
      <c r="DO10" s="32">
        <v>0</v>
      </c>
      <c r="DP10" s="32">
        <v>0</v>
      </c>
      <c r="DQ10" s="32">
        <v>0</v>
      </c>
      <c r="DR10" s="32">
        <v>0</v>
      </c>
      <c r="DS10" s="32">
        <v>0</v>
      </c>
      <c r="DT10" s="32">
        <v>0</v>
      </c>
      <c r="DU10" s="32">
        <v>0</v>
      </c>
      <c r="DV10" s="32">
        <v>0</v>
      </c>
      <c r="DW10" s="32">
        <v>0</v>
      </c>
      <c r="DX10" s="32">
        <v>0</v>
      </c>
      <c r="DY10" s="32">
        <v>0</v>
      </c>
      <c r="DZ10" s="32">
        <v>0</v>
      </c>
      <c r="EA10" s="32">
        <v>0</v>
      </c>
      <c r="EB10" s="32">
        <v>0</v>
      </c>
      <c r="EC10" s="32">
        <v>0</v>
      </c>
      <c r="ED10" s="32">
        <v>0</v>
      </c>
      <c r="EE10" s="32">
        <v>0</v>
      </c>
      <c r="EF10" s="32">
        <v>0</v>
      </c>
      <c r="EG10" s="32">
        <v>0</v>
      </c>
      <c r="EH10" s="32">
        <v>0</v>
      </c>
      <c r="EI10" s="32">
        <v>0</v>
      </c>
      <c r="EJ10" s="32">
        <v>0</v>
      </c>
      <c r="EK10" s="32">
        <v>0</v>
      </c>
      <c r="EL10" s="32">
        <v>0</v>
      </c>
      <c r="EM10" s="32">
        <v>0</v>
      </c>
      <c r="EN10" s="32">
        <v>0</v>
      </c>
      <c r="EO10" s="32">
        <v>0</v>
      </c>
      <c r="EP10" s="32">
        <v>0</v>
      </c>
      <c r="EQ10" s="32">
        <f t="shared" si="0"/>
        <v>23578856.526748113</v>
      </c>
      <c r="ER10" s="32">
        <f t="shared" si="1"/>
        <v>771434.64014863293</v>
      </c>
      <c r="ES10" s="32">
        <f t="shared" si="2"/>
        <v>17014565.105938155</v>
      </c>
      <c r="ET10" s="32">
        <f t="shared" si="3"/>
        <v>41364856.272834912</v>
      </c>
      <c r="EU10" s="32">
        <f t="shared" si="4"/>
        <v>23571536.328953996</v>
      </c>
      <c r="EV10" s="32">
        <f t="shared" si="5"/>
        <v>690268.19308980939</v>
      </c>
      <c r="EW10" s="32">
        <f t="shared" si="6"/>
        <v>15647321.275740689</v>
      </c>
      <c r="EX10" s="32">
        <f t="shared" si="7"/>
        <v>39909125.7977845</v>
      </c>
    </row>
    <row r="11" spans="1:154" ht="24.95" customHeight="1" x14ac:dyDescent="0.2">
      <c r="A11" s="20">
        <v>4</v>
      </c>
      <c r="B11" s="31" t="s">
        <v>35</v>
      </c>
      <c r="C11" s="32">
        <v>14999.999999999993</v>
      </c>
      <c r="D11" s="32">
        <v>0</v>
      </c>
      <c r="E11" s="32">
        <v>10000</v>
      </c>
      <c r="F11" s="32">
        <v>24999.999999999993</v>
      </c>
      <c r="G11" s="32">
        <v>14999.999999999993</v>
      </c>
      <c r="H11" s="32">
        <v>0</v>
      </c>
      <c r="I11" s="32">
        <v>10000</v>
      </c>
      <c r="J11" s="32">
        <v>24999.999999999993</v>
      </c>
      <c r="K11" s="32">
        <v>-3.637978807091713E-12</v>
      </c>
      <c r="L11" s="32">
        <v>26485.72</v>
      </c>
      <c r="M11" s="32">
        <v>0</v>
      </c>
      <c r="N11" s="32">
        <v>26485.719999999998</v>
      </c>
      <c r="O11" s="32">
        <v>-3.637978807091713E-12</v>
      </c>
      <c r="P11" s="32">
        <v>26485.72</v>
      </c>
      <c r="Q11" s="32">
        <v>0</v>
      </c>
      <c r="R11" s="32">
        <v>26485.719999999998</v>
      </c>
      <c r="S11" s="32">
        <v>6732.83</v>
      </c>
      <c r="T11" s="32">
        <v>0</v>
      </c>
      <c r="U11" s="32">
        <v>0</v>
      </c>
      <c r="V11" s="32">
        <v>6732.83</v>
      </c>
      <c r="W11" s="32">
        <v>6732.83</v>
      </c>
      <c r="X11" s="32">
        <v>0</v>
      </c>
      <c r="Y11" s="32">
        <v>0</v>
      </c>
      <c r="Z11" s="32">
        <v>6732.83</v>
      </c>
      <c r="AA11" s="32">
        <v>4839862.9764000205</v>
      </c>
      <c r="AB11" s="32">
        <v>750823.5681999916</v>
      </c>
      <c r="AC11" s="32">
        <v>1522515.3653999849</v>
      </c>
      <c r="AD11" s="32">
        <v>7113201.9099999964</v>
      </c>
      <c r="AE11" s="32">
        <v>4839862.9764000205</v>
      </c>
      <c r="AF11" s="32">
        <v>750823.5681999916</v>
      </c>
      <c r="AG11" s="32">
        <v>1522515.3653999849</v>
      </c>
      <c r="AH11" s="32">
        <v>7113201.9099999964</v>
      </c>
      <c r="AI11" s="32">
        <v>706542.63725899789</v>
      </c>
      <c r="AJ11" s="32">
        <v>1403514.2544530011</v>
      </c>
      <c r="AK11" s="32">
        <v>36254.488288</v>
      </c>
      <c r="AL11" s="32">
        <v>2146311.379999999</v>
      </c>
      <c r="AM11" s="32">
        <v>706542.63725899789</v>
      </c>
      <c r="AN11" s="32">
        <v>1403514.2544530011</v>
      </c>
      <c r="AO11" s="32">
        <v>36254.488288</v>
      </c>
      <c r="AP11" s="32">
        <v>2146311.379999999</v>
      </c>
      <c r="AQ11" s="32">
        <v>165122.77934217657</v>
      </c>
      <c r="AR11" s="32">
        <v>230318.38065782352</v>
      </c>
      <c r="AS11" s="32">
        <v>4550</v>
      </c>
      <c r="AT11" s="32">
        <v>399991.16000000009</v>
      </c>
      <c r="AU11" s="32">
        <v>155314.72934217658</v>
      </c>
      <c r="AV11" s="32">
        <v>230318.38065782352</v>
      </c>
      <c r="AW11" s="32">
        <v>4550</v>
      </c>
      <c r="AX11" s="32">
        <v>390183.1100000001</v>
      </c>
      <c r="AY11" s="32">
        <v>0</v>
      </c>
      <c r="AZ11" s="32">
        <v>0</v>
      </c>
      <c r="BA11" s="32">
        <v>0</v>
      </c>
      <c r="BB11" s="32">
        <v>0</v>
      </c>
      <c r="BC11" s="32">
        <v>0</v>
      </c>
      <c r="BD11" s="32">
        <v>0</v>
      </c>
      <c r="BE11" s="32">
        <v>0</v>
      </c>
      <c r="BF11" s="32">
        <v>0</v>
      </c>
      <c r="BG11" s="32">
        <v>0</v>
      </c>
      <c r="BH11" s="32">
        <v>0</v>
      </c>
      <c r="BI11" s="32">
        <v>0</v>
      </c>
      <c r="BJ11" s="32">
        <v>0</v>
      </c>
      <c r="BK11" s="32">
        <v>0</v>
      </c>
      <c r="BL11" s="32">
        <v>0</v>
      </c>
      <c r="BM11" s="32">
        <v>0</v>
      </c>
      <c r="BN11" s="32">
        <v>0</v>
      </c>
      <c r="BO11" s="32">
        <v>0</v>
      </c>
      <c r="BP11" s="32">
        <v>0</v>
      </c>
      <c r="BQ11" s="32">
        <v>0</v>
      </c>
      <c r="BR11" s="32">
        <v>0</v>
      </c>
      <c r="BS11" s="32">
        <v>0</v>
      </c>
      <c r="BT11" s="32">
        <v>0</v>
      </c>
      <c r="BU11" s="32">
        <v>0</v>
      </c>
      <c r="BV11" s="32">
        <v>0</v>
      </c>
      <c r="BW11" s="32">
        <v>0</v>
      </c>
      <c r="BX11" s="32">
        <v>0</v>
      </c>
      <c r="BY11" s="32">
        <v>0</v>
      </c>
      <c r="BZ11" s="32">
        <v>0</v>
      </c>
      <c r="CA11" s="32">
        <v>0</v>
      </c>
      <c r="CB11" s="32">
        <v>0</v>
      </c>
      <c r="CC11" s="32">
        <v>0</v>
      </c>
      <c r="CD11" s="32">
        <v>0</v>
      </c>
      <c r="CE11" s="32">
        <v>0</v>
      </c>
      <c r="CF11" s="32">
        <v>0</v>
      </c>
      <c r="CG11" s="32">
        <v>0</v>
      </c>
      <c r="CH11" s="32">
        <v>0</v>
      </c>
      <c r="CI11" s="32">
        <v>0</v>
      </c>
      <c r="CJ11" s="32">
        <v>0</v>
      </c>
      <c r="CK11" s="32">
        <v>0</v>
      </c>
      <c r="CL11" s="32">
        <v>0</v>
      </c>
      <c r="CM11" s="32">
        <v>20016.639999999956</v>
      </c>
      <c r="CN11" s="32">
        <v>0</v>
      </c>
      <c r="CO11" s="32">
        <v>0</v>
      </c>
      <c r="CP11" s="32">
        <v>20016.639999999956</v>
      </c>
      <c r="CQ11" s="32">
        <v>19958.679999999964</v>
      </c>
      <c r="CR11" s="32">
        <v>0</v>
      </c>
      <c r="CS11" s="32">
        <v>0</v>
      </c>
      <c r="CT11" s="32">
        <v>19958.679999999964</v>
      </c>
      <c r="CU11" s="32">
        <v>13365344.181449</v>
      </c>
      <c r="CV11" s="32">
        <v>12584.398551000002</v>
      </c>
      <c r="CW11" s="32">
        <v>0</v>
      </c>
      <c r="CX11" s="32">
        <v>13377928.58</v>
      </c>
      <c r="CY11" s="32">
        <v>86997.155306993052</v>
      </c>
      <c r="CZ11" s="32">
        <v>6038.2146930000008</v>
      </c>
      <c r="DA11" s="32">
        <v>0</v>
      </c>
      <c r="DB11" s="32">
        <v>93035.369999993054</v>
      </c>
      <c r="DC11" s="32">
        <v>1849.1599999998884</v>
      </c>
      <c r="DD11" s="32">
        <v>0</v>
      </c>
      <c r="DE11" s="32">
        <v>0</v>
      </c>
      <c r="DF11" s="32">
        <v>1849.1599999998884</v>
      </c>
      <c r="DG11" s="32">
        <v>923.82000000003745</v>
      </c>
      <c r="DH11" s="32">
        <v>0</v>
      </c>
      <c r="DI11" s="32">
        <v>0</v>
      </c>
      <c r="DJ11" s="32">
        <v>923.82000000003745</v>
      </c>
      <c r="DK11" s="32">
        <v>0</v>
      </c>
      <c r="DL11" s="32">
        <v>0</v>
      </c>
      <c r="DM11" s="32">
        <v>0</v>
      </c>
      <c r="DN11" s="32">
        <v>0</v>
      </c>
      <c r="DO11" s="32">
        <v>0</v>
      </c>
      <c r="DP11" s="32">
        <v>0</v>
      </c>
      <c r="DQ11" s="32">
        <v>0</v>
      </c>
      <c r="DR11" s="32">
        <v>0</v>
      </c>
      <c r="DS11" s="32">
        <v>0</v>
      </c>
      <c r="DT11" s="32">
        <v>0</v>
      </c>
      <c r="DU11" s="32">
        <v>0</v>
      </c>
      <c r="DV11" s="32">
        <v>0</v>
      </c>
      <c r="DW11" s="32">
        <v>0</v>
      </c>
      <c r="DX11" s="32">
        <v>0</v>
      </c>
      <c r="DY11" s="32">
        <v>0</v>
      </c>
      <c r="DZ11" s="32">
        <v>0</v>
      </c>
      <c r="EA11" s="32">
        <v>206914.66</v>
      </c>
      <c r="EB11" s="32">
        <v>3092</v>
      </c>
      <c r="EC11" s="32">
        <v>0</v>
      </c>
      <c r="ED11" s="32">
        <v>210006.66</v>
      </c>
      <c r="EE11" s="32">
        <v>784.26000000000931</v>
      </c>
      <c r="EF11" s="32">
        <v>773</v>
      </c>
      <c r="EG11" s="32">
        <v>0</v>
      </c>
      <c r="EH11" s="32">
        <v>1557.2600000000093</v>
      </c>
      <c r="EI11" s="32">
        <v>0</v>
      </c>
      <c r="EJ11" s="32">
        <v>0</v>
      </c>
      <c r="EK11" s="32">
        <v>0</v>
      </c>
      <c r="EL11" s="32">
        <v>0</v>
      </c>
      <c r="EM11" s="32">
        <v>0</v>
      </c>
      <c r="EN11" s="32">
        <v>0</v>
      </c>
      <c r="EO11" s="32">
        <v>0</v>
      </c>
      <c r="EP11" s="32">
        <v>0</v>
      </c>
      <c r="EQ11" s="32">
        <f t="shared" si="0"/>
        <v>19327385.864450194</v>
      </c>
      <c r="ER11" s="32">
        <f t="shared" si="1"/>
        <v>2426818.3218618161</v>
      </c>
      <c r="ES11" s="32">
        <f t="shared" si="2"/>
        <v>1573319.8536879849</v>
      </c>
      <c r="ET11" s="32">
        <f t="shared" si="3"/>
        <v>23327524.039999999</v>
      </c>
      <c r="EU11" s="32">
        <f t="shared" si="4"/>
        <v>5832117.0883081881</v>
      </c>
      <c r="EV11" s="32">
        <f t="shared" si="5"/>
        <v>2417953.1380038164</v>
      </c>
      <c r="EW11" s="32">
        <f t="shared" si="6"/>
        <v>1573319.8536879849</v>
      </c>
      <c r="EX11" s="32">
        <f t="shared" si="7"/>
        <v>9823390.0799999889</v>
      </c>
    </row>
    <row r="12" spans="1:154" ht="24.95" customHeight="1" x14ac:dyDescent="0.2">
      <c r="A12" s="20">
        <v>5</v>
      </c>
      <c r="B12" s="31" t="s">
        <v>89</v>
      </c>
      <c r="C12" s="32">
        <v>11476.25</v>
      </c>
      <c r="D12" s="32">
        <v>0</v>
      </c>
      <c r="E12" s="32">
        <v>0</v>
      </c>
      <c r="F12" s="32">
        <v>11476.25</v>
      </c>
      <c r="G12" s="32">
        <v>11476.25</v>
      </c>
      <c r="H12" s="32">
        <v>0</v>
      </c>
      <c r="I12" s="32">
        <v>0</v>
      </c>
      <c r="J12" s="32">
        <v>11476.25</v>
      </c>
      <c r="K12" s="32">
        <v>3428.04</v>
      </c>
      <c r="L12" s="32">
        <v>24999.14</v>
      </c>
      <c r="M12" s="32">
        <v>0</v>
      </c>
      <c r="N12" s="32">
        <v>28427.18</v>
      </c>
      <c r="O12" s="32">
        <v>3428.04</v>
      </c>
      <c r="P12" s="32">
        <v>24999.14</v>
      </c>
      <c r="Q12" s="32">
        <v>0</v>
      </c>
      <c r="R12" s="32">
        <v>28427.18</v>
      </c>
      <c r="S12" s="32">
        <v>3355.41</v>
      </c>
      <c r="T12" s="32">
        <v>1586.11</v>
      </c>
      <c r="U12" s="32">
        <v>0</v>
      </c>
      <c r="V12" s="32">
        <v>4941.5199999999995</v>
      </c>
      <c r="W12" s="32">
        <v>3355.41</v>
      </c>
      <c r="X12" s="32">
        <v>1586.11</v>
      </c>
      <c r="Y12" s="32">
        <v>0</v>
      </c>
      <c r="Z12" s="32">
        <v>4941.5199999999995</v>
      </c>
      <c r="AA12" s="32">
        <v>11554536.529999999</v>
      </c>
      <c r="AB12" s="32">
        <v>625537.51</v>
      </c>
      <c r="AC12" s="32">
        <v>2716012.4</v>
      </c>
      <c r="AD12" s="32">
        <v>14896086.439999999</v>
      </c>
      <c r="AE12" s="32">
        <v>11554536.529999999</v>
      </c>
      <c r="AF12" s="32">
        <v>625537.51</v>
      </c>
      <c r="AG12" s="32">
        <v>2716012.4</v>
      </c>
      <c r="AH12" s="32">
        <v>14896086.439999999</v>
      </c>
      <c r="AI12" s="32">
        <v>568591.52</v>
      </c>
      <c r="AJ12" s="32">
        <v>2209384.9900000002</v>
      </c>
      <c r="AK12" s="32">
        <v>5569.4</v>
      </c>
      <c r="AL12" s="32">
        <v>2783545.91</v>
      </c>
      <c r="AM12" s="32">
        <v>568591.52</v>
      </c>
      <c r="AN12" s="32">
        <v>2209384.9900000002</v>
      </c>
      <c r="AO12" s="32">
        <v>5569.4</v>
      </c>
      <c r="AP12" s="32">
        <v>2783545.91</v>
      </c>
      <c r="AQ12" s="32">
        <v>126381.28779411764</v>
      </c>
      <c r="AR12" s="32">
        <v>278952.83705882356</v>
      </c>
      <c r="AS12" s="32">
        <v>0</v>
      </c>
      <c r="AT12" s="32">
        <v>405334.1248529412</v>
      </c>
      <c r="AU12" s="32">
        <v>126381.28779411764</v>
      </c>
      <c r="AV12" s="32">
        <v>278952.83705882356</v>
      </c>
      <c r="AW12" s="32">
        <v>0</v>
      </c>
      <c r="AX12" s="32">
        <v>405334.1248529412</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2863.76</v>
      </c>
      <c r="CN12" s="32">
        <v>0</v>
      </c>
      <c r="CO12" s="32">
        <v>0</v>
      </c>
      <c r="CP12" s="32">
        <v>2863.76</v>
      </c>
      <c r="CQ12" s="32">
        <v>2863.76</v>
      </c>
      <c r="CR12" s="32">
        <v>0</v>
      </c>
      <c r="CS12" s="32">
        <v>0</v>
      </c>
      <c r="CT12" s="32">
        <v>2863.76</v>
      </c>
      <c r="CU12" s="32">
        <v>34683.61</v>
      </c>
      <c r="CV12" s="32">
        <v>19485.84</v>
      </c>
      <c r="CW12" s="32">
        <v>0</v>
      </c>
      <c r="CX12" s="32">
        <v>54169.45</v>
      </c>
      <c r="CY12" s="32">
        <v>34683.61</v>
      </c>
      <c r="CZ12" s="32">
        <v>19233.831999999999</v>
      </c>
      <c r="DA12" s="32">
        <v>0</v>
      </c>
      <c r="DB12" s="32">
        <v>53917.441999999995</v>
      </c>
      <c r="DC12" s="32">
        <v>13496.5</v>
      </c>
      <c r="DD12" s="32">
        <v>38185</v>
      </c>
      <c r="DE12" s="32">
        <v>70</v>
      </c>
      <c r="DF12" s="32">
        <v>51751.5</v>
      </c>
      <c r="DG12" s="32">
        <v>13496.5</v>
      </c>
      <c r="DH12" s="32">
        <v>38185</v>
      </c>
      <c r="DI12" s="32">
        <v>70</v>
      </c>
      <c r="DJ12" s="32">
        <v>51751.5</v>
      </c>
      <c r="DK12" s="32">
        <v>2899068.16</v>
      </c>
      <c r="DL12" s="32">
        <v>0</v>
      </c>
      <c r="DM12" s="32">
        <v>0</v>
      </c>
      <c r="DN12" s="32">
        <v>2899068.16</v>
      </c>
      <c r="DO12" s="32">
        <v>1033355.3216000004</v>
      </c>
      <c r="DP12" s="32">
        <v>0</v>
      </c>
      <c r="DQ12" s="32">
        <v>0</v>
      </c>
      <c r="DR12" s="32">
        <v>1033355.3216000004</v>
      </c>
      <c r="DS12" s="32">
        <v>0</v>
      </c>
      <c r="DT12" s="32">
        <v>0</v>
      </c>
      <c r="DU12" s="32">
        <v>0</v>
      </c>
      <c r="DV12" s="32">
        <v>0</v>
      </c>
      <c r="DW12" s="32">
        <v>0</v>
      </c>
      <c r="DX12" s="32">
        <v>0</v>
      </c>
      <c r="DY12" s="32">
        <v>0</v>
      </c>
      <c r="DZ12" s="32">
        <v>0</v>
      </c>
      <c r="EA12" s="32">
        <v>18710.72</v>
      </c>
      <c r="EB12" s="32">
        <v>3600</v>
      </c>
      <c r="EC12" s="32">
        <v>0</v>
      </c>
      <c r="ED12" s="32">
        <v>22310.720000000001</v>
      </c>
      <c r="EE12" s="32">
        <v>18710.72</v>
      </c>
      <c r="EF12" s="32">
        <v>3600</v>
      </c>
      <c r="EG12" s="32">
        <v>0</v>
      </c>
      <c r="EH12" s="32">
        <v>22310.720000000001</v>
      </c>
      <c r="EI12" s="32">
        <v>0</v>
      </c>
      <c r="EJ12" s="32">
        <v>0</v>
      </c>
      <c r="EK12" s="32">
        <v>0</v>
      </c>
      <c r="EL12" s="32">
        <v>0</v>
      </c>
      <c r="EM12" s="32">
        <v>0</v>
      </c>
      <c r="EN12" s="32">
        <v>0</v>
      </c>
      <c r="EO12" s="32">
        <v>0</v>
      </c>
      <c r="EP12" s="32">
        <v>0</v>
      </c>
      <c r="EQ12" s="32">
        <f t="shared" si="0"/>
        <v>15236591.787794115</v>
      </c>
      <c r="ER12" s="32">
        <f t="shared" si="1"/>
        <v>3201731.4270588234</v>
      </c>
      <c r="ES12" s="32">
        <f t="shared" si="2"/>
        <v>2721651.8</v>
      </c>
      <c r="ET12" s="32">
        <f t="shared" si="3"/>
        <v>21159975.014852937</v>
      </c>
      <c r="EU12" s="32">
        <f t="shared" si="4"/>
        <v>13370878.949394116</v>
      </c>
      <c r="EV12" s="32">
        <f t="shared" si="5"/>
        <v>3201479.4190588235</v>
      </c>
      <c r="EW12" s="32">
        <f t="shared" si="6"/>
        <v>2721651.8</v>
      </c>
      <c r="EX12" s="32">
        <f t="shared" si="7"/>
        <v>19294010.168452941</v>
      </c>
    </row>
    <row r="13" spans="1:154" ht="24.95" customHeight="1" x14ac:dyDescent="0.2">
      <c r="A13" s="20">
        <v>6</v>
      </c>
      <c r="B13" s="31" t="s">
        <v>29</v>
      </c>
      <c r="C13" s="32">
        <v>0</v>
      </c>
      <c r="D13" s="32">
        <v>3538992.8499999954</v>
      </c>
      <c r="E13" s="32">
        <v>0</v>
      </c>
      <c r="F13" s="32">
        <v>3538992.8499999954</v>
      </c>
      <c r="G13" s="32">
        <v>0</v>
      </c>
      <c r="H13" s="32">
        <v>3538992.8499999954</v>
      </c>
      <c r="I13" s="32">
        <v>0</v>
      </c>
      <c r="J13" s="32">
        <v>3538992.8499999954</v>
      </c>
      <c r="K13" s="32">
        <v>0</v>
      </c>
      <c r="L13" s="32">
        <v>12130.399999999998</v>
      </c>
      <c r="M13" s="32">
        <v>0</v>
      </c>
      <c r="N13" s="32">
        <v>12130.399999999998</v>
      </c>
      <c r="O13" s="32">
        <v>0</v>
      </c>
      <c r="P13" s="32">
        <v>12130.399999999998</v>
      </c>
      <c r="Q13" s="32">
        <v>0</v>
      </c>
      <c r="R13" s="32">
        <v>12130.399999999998</v>
      </c>
      <c r="S13" s="32">
        <v>28398</v>
      </c>
      <c r="T13" s="32">
        <v>13275</v>
      </c>
      <c r="U13" s="32">
        <v>0</v>
      </c>
      <c r="V13" s="32">
        <v>41673</v>
      </c>
      <c r="W13" s="32">
        <v>28398</v>
      </c>
      <c r="X13" s="32">
        <v>13275</v>
      </c>
      <c r="Y13" s="32">
        <v>0</v>
      </c>
      <c r="Z13" s="32">
        <v>41673</v>
      </c>
      <c r="AA13" s="32">
        <v>0</v>
      </c>
      <c r="AB13" s="32">
        <v>0</v>
      </c>
      <c r="AC13" s="32">
        <v>0</v>
      </c>
      <c r="AD13" s="32">
        <v>0</v>
      </c>
      <c r="AE13" s="32">
        <v>0</v>
      </c>
      <c r="AF13" s="32">
        <v>0</v>
      </c>
      <c r="AG13" s="32">
        <v>0</v>
      </c>
      <c r="AH13" s="32">
        <v>0</v>
      </c>
      <c r="AI13" s="32">
        <v>3812072.0300000003</v>
      </c>
      <c r="AJ13" s="32">
        <v>6999167.1999999927</v>
      </c>
      <c r="AK13" s="32">
        <v>289105.64999999997</v>
      </c>
      <c r="AL13" s="32">
        <v>11100344.879999993</v>
      </c>
      <c r="AM13" s="32">
        <v>3812072.0300000003</v>
      </c>
      <c r="AN13" s="32">
        <v>6986795.9674999928</v>
      </c>
      <c r="AO13" s="32">
        <v>289105.64999999997</v>
      </c>
      <c r="AP13" s="32">
        <v>11087973.647499993</v>
      </c>
      <c r="AQ13" s="32">
        <v>502404.25779411773</v>
      </c>
      <c r="AR13" s="32">
        <v>971584.8670588237</v>
      </c>
      <c r="AS13" s="32">
        <v>93618.29</v>
      </c>
      <c r="AT13" s="32">
        <v>1567607.4148529414</v>
      </c>
      <c r="AU13" s="32">
        <v>494414.10779411771</v>
      </c>
      <c r="AV13" s="32">
        <v>971584.8670588237</v>
      </c>
      <c r="AW13" s="32">
        <v>93618.29</v>
      </c>
      <c r="AX13" s="32">
        <v>1559617.2648529415</v>
      </c>
      <c r="AY13" s="32">
        <v>0</v>
      </c>
      <c r="AZ13" s="32">
        <v>0</v>
      </c>
      <c r="BA13" s="32">
        <v>0</v>
      </c>
      <c r="BB13" s="32">
        <v>0</v>
      </c>
      <c r="BC13" s="32">
        <v>0</v>
      </c>
      <c r="BD13" s="32">
        <v>0</v>
      </c>
      <c r="BE13" s="32">
        <v>0</v>
      </c>
      <c r="BF13" s="32">
        <v>0</v>
      </c>
      <c r="BG13" s="32">
        <v>0</v>
      </c>
      <c r="BH13" s="32">
        <v>0</v>
      </c>
      <c r="BI13" s="32">
        <v>0</v>
      </c>
      <c r="BJ13" s="32">
        <v>0</v>
      </c>
      <c r="BK13" s="32">
        <v>0</v>
      </c>
      <c r="BL13" s="32">
        <v>0</v>
      </c>
      <c r="BM13" s="32">
        <v>0</v>
      </c>
      <c r="BN13" s="32">
        <v>0</v>
      </c>
      <c r="BO13" s="32">
        <v>0</v>
      </c>
      <c r="BP13" s="32">
        <v>0</v>
      </c>
      <c r="BQ13" s="32">
        <v>0</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0</v>
      </c>
      <c r="CI13" s="32">
        <v>0</v>
      </c>
      <c r="CJ13" s="32">
        <v>0</v>
      </c>
      <c r="CK13" s="32">
        <v>0</v>
      </c>
      <c r="CL13" s="32">
        <v>0</v>
      </c>
      <c r="CM13" s="32">
        <v>742986.78999999992</v>
      </c>
      <c r="CN13" s="32">
        <v>1975.5</v>
      </c>
      <c r="CO13" s="32">
        <v>0</v>
      </c>
      <c r="CP13" s="32">
        <v>744962.28999999992</v>
      </c>
      <c r="CQ13" s="32">
        <v>717530.72</v>
      </c>
      <c r="CR13" s="32">
        <v>1975.5</v>
      </c>
      <c r="CS13" s="32">
        <v>0</v>
      </c>
      <c r="CT13" s="32">
        <v>719506.22</v>
      </c>
      <c r="CU13" s="32">
        <v>1093610.2399999998</v>
      </c>
      <c r="CV13" s="32">
        <v>1475272.0399999998</v>
      </c>
      <c r="CW13" s="32">
        <v>1100</v>
      </c>
      <c r="CX13" s="32">
        <v>2569982.2799999993</v>
      </c>
      <c r="CY13" s="32">
        <v>953476.31999999972</v>
      </c>
      <c r="CZ13" s="32">
        <v>774353.03899999987</v>
      </c>
      <c r="DA13" s="32">
        <v>1100</v>
      </c>
      <c r="DB13" s="32">
        <v>1728929.3589999997</v>
      </c>
      <c r="DC13" s="32">
        <v>0</v>
      </c>
      <c r="DD13" s="32">
        <v>0</v>
      </c>
      <c r="DE13" s="32">
        <v>0</v>
      </c>
      <c r="DF13" s="32">
        <v>0</v>
      </c>
      <c r="DG13" s="32">
        <v>0</v>
      </c>
      <c r="DH13" s="32">
        <v>0</v>
      </c>
      <c r="DI13" s="32">
        <v>0</v>
      </c>
      <c r="DJ13" s="32">
        <v>0</v>
      </c>
      <c r="DK13" s="32">
        <v>326477.02999999997</v>
      </c>
      <c r="DL13" s="32">
        <v>0</v>
      </c>
      <c r="DM13" s="32">
        <v>0</v>
      </c>
      <c r="DN13" s="32">
        <v>326477.02999999997</v>
      </c>
      <c r="DO13" s="32">
        <v>170515.48499999996</v>
      </c>
      <c r="DP13" s="32">
        <v>0</v>
      </c>
      <c r="DQ13" s="32">
        <v>0</v>
      </c>
      <c r="DR13" s="32">
        <v>170515.48499999996</v>
      </c>
      <c r="DS13" s="32">
        <v>0</v>
      </c>
      <c r="DT13" s="32">
        <v>0</v>
      </c>
      <c r="DU13" s="32">
        <v>0</v>
      </c>
      <c r="DV13" s="32">
        <v>0</v>
      </c>
      <c r="DW13" s="32">
        <v>0</v>
      </c>
      <c r="DX13" s="32">
        <v>0</v>
      </c>
      <c r="DY13" s="32">
        <v>0</v>
      </c>
      <c r="DZ13" s="32">
        <v>0</v>
      </c>
      <c r="EA13" s="32">
        <v>702247.05999999994</v>
      </c>
      <c r="EB13" s="32">
        <v>318599.72999999969</v>
      </c>
      <c r="EC13" s="32">
        <v>0</v>
      </c>
      <c r="ED13" s="32">
        <v>1020846.7899999996</v>
      </c>
      <c r="EE13" s="32">
        <v>371806.36</v>
      </c>
      <c r="EF13" s="32">
        <v>318599.72999999969</v>
      </c>
      <c r="EG13" s="32">
        <v>0</v>
      </c>
      <c r="EH13" s="32">
        <v>690406.08999999962</v>
      </c>
      <c r="EI13" s="32">
        <v>0</v>
      </c>
      <c r="EJ13" s="32">
        <v>0</v>
      </c>
      <c r="EK13" s="32">
        <v>0</v>
      </c>
      <c r="EL13" s="32">
        <v>0</v>
      </c>
      <c r="EM13" s="32">
        <v>0</v>
      </c>
      <c r="EN13" s="32">
        <v>0</v>
      </c>
      <c r="EO13" s="32">
        <v>0</v>
      </c>
      <c r="EP13" s="32">
        <v>0</v>
      </c>
      <c r="EQ13" s="32">
        <f t="shared" si="0"/>
        <v>7208195.4077941179</v>
      </c>
      <c r="ER13" s="32">
        <f t="shared" si="1"/>
        <v>13330997.587058811</v>
      </c>
      <c r="ES13" s="32">
        <f t="shared" si="2"/>
        <v>383823.93999999994</v>
      </c>
      <c r="ET13" s="32">
        <f t="shared" si="3"/>
        <v>20923016.934852928</v>
      </c>
      <c r="EU13" s="32">
        <f t="shared" si="4"/>
        <v>6548213.0227941182</v>
      </c>
      <c r="EV13" s="32">
        <f t="shared" si="5"/>
        <v>12617707.353558812</v>
      </c>
      <c r="EW13" s="32">
        <f t="shared" si="6"/>
        <v>383823.93999999994</v>
      </c>
      <c r="EX13" s="32">
        <f t="shared" si="7"/>
        <v>19549744.31635293</v>
      </c>
    </row>
    <row r="14" spans="1:154" ht="24.95" customHeight="1" x14ac:dyDescent="0.2">
      <c r="A14" s="20">
        <v>7</v>
      </c>
      <c r="B14" s="31" t="s">
        <v>33</v>
      </c>
      <c r="C14" s="32">
        <v>3826186.58</v>
      </c>
      <c r="D14" s="32">
        <v>0</v>
      </c>
      <c r="E14" s="32">
        <v>0</v>
      </c>
      <c r="F14" s="32">
        <v>3826186.58</v>
      </c>
      <c r="G14" s="32">
        <v>960812.35249999957</v>
      </c>
      <c r="H14" s="32">
        <v>0</v>
      </c>
      <c r="I14" s="32">
        <v>0</v>
      </c>
      <c r="J14" s="32">
        <v>960812.35249999957</v>
      </c>
      <c r="K14" s="32">
        <v>103.3</v>
      </c>
      <c r="L14" s="32">
        <v>57745.999999999993</v>
      </c>
      <c r="M14" s="32">
        <v>0</v>
      </c>
      <c r="N14" s="32">
        <v>57849.299999999996</v>
      </c>
      <c r="O14" s="32">
        <v>103.3</v>
      </c>
      <c r="P14" s="32">
        <v>57745.999999999993</v>
      </c>
      <c r="Q14" s="32">
        <v>0</v>
      </c>
      <c r="R14" s="32">
        <v>57849.299999999996</v>
      </c>
      <c r="S14" s="32">
        <v>1245.9499999999998</v>
      </c>
      <c r="T14" s="32">
        <v>4361.42</v>
      </c>
      <c r="U14" s="32">
        <v>0</v>
      </c>
      <c r="V14" s="32">
        <v>5607.37</v>
      </c>
      <c r="W14" s="32">
        <v>705.98749999999984</v>
      </c>
      <c r="X14" s="32">
        <v>4361.42</v>
      </c>
      <c r="Y14" s="32">
        <v>0</v>
      </c>
      <c r="Z14" s="32">
        <v>5067.4075000000003</v>
      </c>
      <c r="AA14" s="32">
        <v>108413.75999999982</v>
      </c>
      <c r="AB14" s="32">
        <v>0</v>
      </c>
      <c r="AC14" s="32">
        <v>0</v>
      </c>
      <c r="AD14" s="32">
        <v>108413.75999999982</v>
      </c>
      <c r="AE14" s="32">
        <v>108413.75999999982</v>
      </c>
      <c r="AF14" s="32">
        <v>0</v>
      </c>
      <c r="AG14" s="32">
        <v>0</v>
      </c>
      <c r="AH14" s="32">
        <v>108413.75999999982</v>
      </c>
      <c r="AI14" s="32">
        <v>3093201.4200000004</v>
      </c>
      <c r="AJ14" s="32">
        <v>9777547.3300000019</v>
      </c>
      <c r="AK14" s="32">
        <v>674109.6</v>
      </c>
      <c r="AL14" s="32">
        <v>13544858.350000001</v>
      </c>
      <c r="AM14" s="32">
        <v>1011155.9230000002</v>
      </c>
      <c r="AN14" s="32">
        <v>3198192.302000002</v>
      </c>
      <c r="AO14" s="32">
        <v>202232.87999999989</v>
      </c>
      <c r="AP14" s="32">
        <v>4411581.1050000023</v>
      </c>
      <c r="AQ14" s="32">
        <v>307247.90779411775</v>
      </c>
      <c r="AR14" s="32">
        <v>1104442.6970588234</v>
      </c>
      <c r="AS14" s="32">
        <v>45027.55</v>
      </c>
      <c r="AT14" s="32">
        <v>1456718.1548529412</v>
      </c>
      <c r="AU14" s="32">
        <v>102200.0717941178</v>
      </c>
      <c r="AV14" s="32">
        <v>433210.62505882338</v>
      </c>
      <c r="AW14" s="32">
        <v>13508.265000000007</v>
      </c>
      <c r="AX14" s="32">
        <v>548918.9618529412</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285974.86</v>
      </c>
      <c r="CN14" s="32">
        <v>0</v>
      </c>
      <c r="CO14" s="32">
        <v>0</v>
      </c>
      <c r="CP14" s="32">
        <v>285974.86</v>
      </c>
      <c r="CQ14" s="32">
        <v>285974.86</v>
      </c>
      <c r="CR14" s="32">
        <v>0</v>
      </c>
      <c r="CS14" s="32">
        <v>0</v>
      </c>
      <c r="CT14" s="32">
        <v>285974.86</v>
      </c>
      <c r="CU14" s="32">
        <v>734684.28999999992</v>
      </c>
      <c r="CV14" s="32">
        <v>290203.81000000006</v>
      </c>
      <c r="CW14" s="32">
        <v>0</v>
      </c>
      <c r="CX14" s="32">
        <v>1024888.1</v>
      </c>
      <c r="CY14" s="32">
        <v>534838.96840499993</v>
      </c>
      <c r="CZ14" s="32">
        <v>122148.81800000009</v>
      </c>
      <c r="DA14" s="32">
        <v>0</v>
      </c>
      <c r="DB14" s="32">
        <v>656987.78640500002</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265500.06</v>
      </c>
      <c r="DU14" s="32">
        <v>0</v>
      </c>
      <c r="DV14" s="32">
        <v>265500.06</v>
      </c>
      <c r="DW14" s="32">
        <v>0</v>
      </c>
      <c r="DX14" s="32">
        <v>265500.06</v>
      </c>
      <c r="DY14" s="32">
        <v>0</v>
      </c>
      <c r="DZ14" s="32">
        <v>265500.06</v>
      </c>
      <c r="EA14" s="32">
        <v>102146.12000000001</v>
      </c>
      <c r="EB14" s="32">
        <v>0</v>
      </c>
      <c r="EC14" s="32">
        <v>0</v>
      </c>
      <c r="ED14" s="32">
        <v>102146.12000000001</v>
      </c>
      <c r="EE14" s="32">
        <v>102146.12000000001</v>
      </c>
      <c r="EF14" s="32">
        <v>0</v>
      </c>
      <c r="EG14" s="32">
        <v>0</v>
      </c>
      <c r="EH14" s="32">
        <v>102146.12000000001</v>
      </c>
      <c r="EI14" s="32">
        <v>0</v>
      </c>
      <c r="EJ14" s="32">
        <v>0</v>
      </c>
      <c r="EK14" s="32">
        <v>0</v>
      </c>
      <c r="EL14" s="32">
        <v>0</v>
      </c>
      <c r="EM14" s="32">
        <v>0</v>
      </c>
      <c r="EN14" s="32">
        <v>0</v>
      </c>
      <c r="EO14" s="32">
        <v>0</v>
      </c>
      <c r="EP14" s="32">
        <v>0</v>
      </c>
      <c r="EQ14" s="32">
        <f t="shared" si="0"/>
        <v>8459204.1877941173</v>
      </c>
      <c r="ER14" s="32">
        <f t="shared" si="1"/>
        <v>11499801.317058826</v>
      </c>
      <c r="ES14" s="32">
        <f t="shared" si="2"/>
        <v>719137.15</v>
      </c>
      <c r="ET14" s="32">
        <f t="shared" si="3"/>
        <v>20678142.654852942</v>
      </c>
      <c r="EU14" s="32">
        <f t="shared" si="4"/>
        <v>3106351.3431991176</v>
      </c>
      <c r="EV14" s="32">
        <f t="shared" si="5"/>
        <v>4081159.2250588252</v>
      </c>
      <c r="EW14" s="32">
        <f t="shared" si="6"/>
        <v>215741.1449999999</v>
      </c>
      <c r="EX14" s="32">
        <f t="shared" si="7"/>
        <v>7403251.7132579423</v>
      </c>
    </row>
    <row r="15" spans="1:154" ht="24.95" customHeight="1" x14ac:dyDescent="0.2">
      <c r="A15" s="20">
        <v>8</v>
      </c>
      <c r="B15" s="31" t="s">
        <v>31</v>
      </c>
      <c r="C15" s="32">
        <v>0</v>
      </c>
      <c r="D15" s="32">
        <v>0</v>
      </c>
      <c r="E15" s="32">
        <v>31000</v>
      </c>
      <c r="F15" s="32">
        <v>31000</v>
      </c>
      <c r="G15" s="32">
        <v>0</v>
      </c>
      <c r="H15" s="32">
        <v>0</v>
      </c>
      <c r="I15" s="32">
        <v>31000</v>
      </c>
      <c r="J15" s="32">
        <v>31000</v>
      </c>
      <c r="K15" s="32">
        <v>0</v>
      </c>
      <c r="L15" s="32">
        <v>2198.5299999999997</v>
      </c>
      <c r="M15" s="32">
        <v>1760.02</v>
      </c>
      <c r="N15" s="32">
        <v>3958.5499999999997</v>
      </c>
      <c r="O15" s="32">
        <v>0</v>
      </c>
      <c r="P15" s="32">
        <v>2198.5299999999997</v>
      </c>
      <c r="Q15" s="32">
        <v>1760.02</v>
      </c>
      <c r="R15" s="32">
        <v>3958.5499999999997</v>
      </c>
      <c r="S15" s="32">
        <v>0</v>
      </c>
      <c r="T15" s="32">
        <v>0</v>
      </c>
      <c r="U15" s="32">
        <v>0</v>
      </c>
      <c r="V15" s="32">
        <v>0</v>
      </c>
      <c r="W15" s="32">
        <v>0</v>
      </c>
      <c r="X15" s="32">
        <v>0</v>
      </c>
      <c r="Y15" s="32">
        <v>0</v>
      </c>
      <c r="Z15" s="32">
        <v>0</v>
      </c>
      <c r="AA15" s="32">
        <v>727762.17444321583</v>
      </c>
      <c r="AB15" s="32">
        <v>8808.498318022177</v>
      </c>
      <c r="AC15" s="32">
        <v>6041704.6372387623</v>
      </c>
      <c r="AD15" s="32">
        <v>6778275.3100000005</v>
      </c>
      <c r="AE15" s="32">
        <v>727762.17444321583</v>
      </c>
      <c r="AF15" s="32">
        <v>8808.498318022177</v>
      </c>
      <c r="AG15" s="32">
        <v>6041704.6372387623</v>
      </c>
      <c r="AH15" s="32">
        <v>6778275.3100000005</v>
      </c>
      <c r="AI15" s="32">
        <v>126729.17000000001</v>
      </c>
      <c r="AJ15" s="32">
        <v>441239.80999999994</v>
      </c>
      <c r="AK15" s="32">
        <v>1512372.7999999996</v>
      </c>
      <c r="AL15" s="32">
        <v>2080341.7799999996</v>
      </c>
      <c r="AM15" s="32">
        <v>90013.800000000017</v>
      </c>
      <c r="AN15" s="32">
        <v>262025.48999999996</v>
      </c>
      <c r="AO15" s="32">
        <v>811796.75999999966</v>
      </c>
      <c r="AP15" s="32">
        <v>1163836.0499999996</v>
      </c>
      <c r="AQ15" s="32">
        <v>37278.937794117643</v>
      </c>
      <c r="AR15" s="32">
        <v>141799.26705882355</v>
      </c>
      <c r="AS15" s="32">
        <v>171125.09</v>
      </c>
      <c r="AT15" s="32">
        <v>350203.29485294118</v>
      </c>
      <c r="AU15" s="32">
        <v>24296.547794117643</v>
      </c>
      <c r="AV15" s="32">
        <v>115694.94705882354</v>
      </c>
      <c r="AW15" s="32">
        <v>93812.689999999988</v>
      </c>
      <c r="AX15" s="32">
        <v>233804.18485294119</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17010.95</v>
      </c>
      <c r="CN15" s="32">
        <v>0</v>
      </c>
      <c r="CO15" s="32">
        <v>0</v>
      </c>
      <c r="CP15" s="32">
        <v>17010.95</v>
      </c>
      <c r="CQ15" s="32">
        <v>2356.8599999999988</v>
      </c>
      <c r="CR15" s="32">
        <v>0</v>
      </c>
      <c r="CS15" s="32">
        <v>0</v>
      </c>
      <c r="CT15" s="32">
        <v>2356.8599999999988</v>
      </c>
      <c r="CU15" s="32">
        <v>206331.76</v>
      </c>
      <c r="CV15" s="32">
        <v>42484.22</v>
      </c>
      <c r="CW15" s="32">
        <v>0</v>
      </c>
      <c r="CX15" s="32">
        <v>248815.98</v>
      </c>
      <c r="CY15" s="32">
        <v>58418.610000000015</v>
      </c>
      <c r="CZ15" s="32">
        <v>42344.22</v>
      </c>
      <c r="DA15" s="32">
        <v>0</v>
      </c>
      <c r="DB15" s="32">
        <v>100762.83000000002</v>
      </c>
      <c r="DC15" s="32">
        <v>0</v>
      </c>
      <c r="DD15" s="32">
        <v>0</v>
      </c>
      <c r="DE15" s="32">
        <v>0</v>
      </c>
      <c r="DF15" s="32">
        <v>0</v>
      </c>
      <c r="DG15" s="32">
        <v>0</v>
      </c>
      <c r="DH15" s="32">
        <v>0</v>
      </c>
      <c r="DI15" s="32">
        <v>0</v>
      </c>
      <c r="DJ15" s="32">
        <v>0</v>
      </c>
      <c r="DK15" s="32">
        <v>3579951.6000000006</v>
      </c>
      <c r="DL15" s="32">
        <v>0</v>
      </c>
      <c r="DM15" s="32">
        <v>0</v>
      </c>
      <c r="DN15" s="32">
        <v>3579951.6000000006</v>
      </c>
      <c r="DO15" s="32">
        <v>1789975.4900000002</v>
      </c>
      <c r="DP15" s="32">
        <v>0</v>
      </c>
      <c r="DQ15" s="32">
        <v>0</v>
      </c>
      <c r="DR15" s="32">
        <v>1789975.4900000002</v>
      </c>
      <c r="DS15" s="32">
        <v>0</v>
      </c>
      <c r="DT15" s="32">
        <v>0</v>
      </c>
      <c r="DU15" s="32">
        <v>0</v>
      </c>
      <c r="DV15" s="32">
        <v>0</v>
      </c>
      <c r="DW15" s="32">
        <v>0</v>
      </c>
      <c r="DX15" s="32">
        <v>0</v>
      </c>
      <c r="DY15" s="32">
        <v>0</v>
      </c>
      <c r="DZ15" s="32">
        <v>0</v>
      </c>
      <c r="EA15" s="32">
        <v>0</v>
      </c>
      <c r="EB15" s="32">
        <v>0</v>
      </c>
      <c r="EC15" s="32">
        <v>5683</v>
      </c>
      <c r="ED15" s="32">
        <v>5683</v>
      </c>
      <c r="EE15" s="32">
        <v>0</v>
      </c>
      <c r="EF15" s="32">
        <v>0</v>
      </c>
      <c r="EG15" s="32">
        <v>5683</v>
      </c>
      <c r="EH15" s="32">
        <v>5683</v>
      </c>
      <c r="EI15" s="32">
        <v>0</v>
      </c>
      <c r="EJ15" s="32">
        <v>0</v>
      </c>
      <c r="EK15" s="32">
        <v>0</v>
      </c>
      <c r="EL15" s="32">
        <v>0</v>
      </c>
      <c r="EM15" s="32">
        <v>0</v>
      </c>
      <c r="EN15" s="32">
        <v>0</v>
      </c>
      <c r="EO15" s="32">
        <v>0</v>
      </c>
      <c r="EP15" s="32">
        <v>0</v>
      </c>
      <c r="EQ15" s="32">
        <f t="shared" si="0"/>
        <v>4695064.5922373338</v>
      </c>
      <c r="ER15" s="32">
        <f t="shared" si="1"/>
        <v>636530.32537684566</v>
      </c>
      <c r="ES15" s="32">
        <f t="shared" si="2"/>
        <v>7763645.5472387616</v>
      </c>
      <c r="ET15" s="32">
        <f t="shared" si="3"/>
        <v>13095240.46485294</v>
      </c>
      <c r="EU15" s="32">
        <f t="shared" si="4"/>
        <v>2692823.4822373334</v>
      </c>
      <c r="EV15" s="32">
        <f t="shared" si="5"/>
        <v>431071.68537684565</v>
      </c>
      <c r="EW15" s="32">
        <f t="shared" si="6"/>
        <v>6985757.1072387621</v>
      </c>
      <c r="EX15" s="32">
        <f t="shared" si="7"/>
        <v>10109652.274852943</v>
      </c>
    </row>
    <row r="16" spans="1:154" ht="24.95" customHeight="1" x14ac:dyDescent="0.2">
      <c r="A16" s="20">
        <v>9</v>
      </c>
      <c r="B16" s="31" t="s">
        <v>32</v>
      </c>
      <c r="C16" s="32">
        <v>7000</v>
      </c>
      <c r="D16" s="32">
        <v>0</v>
      </c>
      <c r="E16" s="32">
        <v>89999.9</v>
      </c>
      <c r="F16" s="32">
        <v>96999.9</v>
      </c>
      <c r="G16" s="32">
        <v>7000</v>
      </c>
      <c r="H16" s="32">
        <v>0</v>
      </c>
      <c r="I16" s="32">
        <v>89999.9</v>
      </c>
      <c r="J16" s="32">
        <v>96999.9</v>
      </c>
      <c r="K16" s="32">
        <v>50735.08</v>
      </c>
      <c r="L16" s="32">
        <v>0</v>
      </c>
      <c r="M16" s="32">
        <v>5585.28</v>
      </c>
      <c r="N16" s="32">
        <v>56320.36</v>
      </c>
      <c r="O16" s="32">
        <v>50735.08</v>
      </c>
      <c r="P16" s="32">
        <v>0</v>
      </c>
      <c r="Q16" s="32">
        <v>5585.28</v>
      </c>
      <c r="R16" s="32">
        <v>56320.36</v>
      </c>
      <c r="S16" s="32">
        <v>0</v>
      </c>
      <c r="T16" s="32">
        <v>0</v>
      </c>
      <c r="U16" s="32">
        <v>0</v>
      </c>
      <c r="V16" s="32">
        <v>0</v>
      </c>
      <c r="W16" s="32">
        <v>0</v>
      </c>
      <c r="X16" s="32">
        <v>0</v>
      </c>
      <c r="Y16" s="32">
        <v>0</v>
      </c>
      <c r="Z16" s="32">
        <v>0</v>
      </c>
      <c r="AA16" s="32">
        <v>6633558.2651738059</v>
      </c>
      <c r="AB16" s="32">
        <v>324395.75414119271</v>
      </c>
      <c r="AC16" s="32">
        <v>3589890.7522850516</v>
      </c>
      <c r="AD16" s="32">
        <v>10547844.771600051</v>
      </c>
      <c r="AE16" s="32">
        <v>6633558.2651738059</v>
      </c>
      <c r="AF16" s="32">
        <v>324395.75414119271</v>
      </c>
      <c r="AG16" s="32">
        <v>3589890.7522850516</v>
      </c>
      <c r="AH16" s="32">
        <v>10547844.771600051</v>
      </c>
      <c r="AI16" s="32">
        <v>337732.15</v>
      </c>
      <c r="AJ16" s="32">
        <v>287459.83</v>
      </c>
      <c r="AK16" s="32">
        <v>246716.06</v>
      </c>
      <c r="AL16" s="32">
        <v>871908.04</v>
      </c>
      <c r="AM16" s="32">
        <v>84432.975000000006</v>
      </c>
      <c r="AN16" s="32">
        <v>78629.732500000013</v>
      </c>
      <c r="AO16" s="32">
        <v>61679.014999999985</v>
      </c>
      <c r="AP16" s="32">
        <v>224741.7225</v>
      </c>
      <c r="AQ16" s="32">
        <v>51920.037794117641</v>
      </c>
      <c r="AR16" s="32">
        <v>153296.12705882353</v>
      </c>
      <c r="AS16" s="32">
        <v>24036.3</v>
      </c>
      <c r="AT16" s="32">
        <v>229252.46485294116</v>
      </c>
      <c r="AU16" s="32">
        <v>18470.157794117644</v>
      </c>
      <c r="AV16" s="32">
        <v>99198.867058823525</v>
      </c>
      <c r="AW16" s="32">
        <v>6009.0750000000007</v>
      </c>
      <c r="AX16" s="32">
        <v>123678.09985294116</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f t="shared" si="0"/>
        <v>7080945.5329679241</v>
      </c>
      <c r="ER16" s="32">
        <f t="shared" si="1"/>
        <v>765151.71120001632</v>
      </c>
      <c r="ES16" s="32">
        <f t="shared" si="2"/>
        <v>3956228.2922850517</v>
      </c>
      <c r="ET16" s="32">
        <f t="shared" si="3"/>
        <v>11802325.53645299</v>
      </c>
      <c r="EU16" s="32">
        <f t="shared" si="4"/>
        <v>6794196.4779679235</v>
      </c>
      <c r="EV16" s="32">
        <f t="shared" si="5"/>
        <v>502224.35370001622</v>
      </c>
      <c r="EW16" s="32">
        <f t="shared" si="6"/>
        <v>3753164.0222850521</v>
      </c>
      <c r="EX16" s="32">
        <f t="shared" si="7"/>
        <v>11049584.853952993</v>
      </c>
    </row>
    <row r="17" spans="1:154" ht="24.95" customHeight="1" x14ac:dyDescent="0.2">
      <c r="A17" s="20">
        <v>10</v>
      </c>
      <c r="B17" s="31" t="s">
        <v>95</v>
      </c>
      <c r="C17" s="32">
        <v>0</v>
      </c>
      <c r="D17" s="32">
        <v>0</v>
      </c>
      <c r="E17" s="32">
        <v>11000</v>
      </c>
      <c r="F17" s="32">
        <v>11000</v>
      </c>
      <c r="G17" s="32">
        <v>0</v>
      </c>
      <c r="H17" s="32">
        <v>0</v>
      </c>
      <c r="I17" s="32">
        <v>2200</v>
      </c>
      <c r="J17" s="32">
        <v>2200</v>
      </c>
      <c r="K17" s="32">
        <v>0</v>
      </c>
      <c r="L17" s="32">
        <v>0</v>
      </c>
      <c r="M17" s="32">
        <v>0</v>
      </c>
      <c r="N17" s="32">
        <v>0</v>
      </c>
      <c r="O17" s="32">
        <v>0</v>
      </c>
      <c r="P17" s="32">
        <v>0</v>
      </c>
      <c r="Q17" s="32">
        <v>0</v>
      </c>
      <c r="R17" s="32">
        <v>0</v>
      </c>
      <c r="S17" s="32">
        <v>70356.899999999994</v>
      </c>
      <c r="T17" s="32">
        <v>0</v>
      </c>
      <c r="U17" s="32">
        <v>0</v>
      </c>
      <c r="V17" s="32">
        <v>70356.899999999994</v>
      </c>
      <c r="W17" s="32">
        <v>14356.899999999994</v>
      </c>
      <c r="X17" s="32">
        <v>0</v>
      </c>
      <c r="Y17" s="32">
        <v>0</v>
      </c>
      <c r="Z17" s="32">
        <v>14356.899999999994</v>
      </c>
      <c r="AA17" s="32">
        <v>3145861.2138566663</v>
      </c>
      <c r="AB17" s="32">
        <v>116308.95913065966</v>
      </c>
      <c r="AC17" s="32">
        <v>3127408.912046107</v>
      </c>
      <c r="AD17" s="32">
        <v>6389579.0850334335</v>
      </c>
      <c r="AE17" s="32">
        <v>3145861.2138566663</v>
      </c>
      <c r="AF17" s="32">
        <v>116308.95913065966</v>
      </c>
      <c r="AG17" s="32">
        <v>3127408.912046107</v>
      </c>
      <c r="AH17" s="32">
        <v>6389579.0850334335</v>
      </c>
      <c r="AI17" s="32">
        <v>456677.39999999997</v>
      </c>
      <c r="AJ17" s="32">
        <v>518815.7</v>
      </c>
      <c r="AK17" s="32">
        <v>516579.83999999997</v>
      </c>
      <c r="AL17" s="32">
        <v>1492072.94</v>
      </c>
      <c r="AM17" s="32">
        <v>434869.40457059053</v>
      </c>
      <c r="AN17" s="32">
        <v>501857.53426717152</v>
      </c>
      <c r="AO17" s="32">
        <v>498613.72663675732</v>
      </c>
      <c r="AP17" s="32">
        <v>1435340.6654745194</v>
      </c>
      <c r="AQ17" s="32">
        <v>66311.057794117645</v>
      </c>
      <c r="AR17" s="32">
        <v>188235.58705882356</v>
      </c>
      <c r="AS17" s="32">
        <v>42530.99</v>
      </c>
      <c r="AT17" s="32">
        <v>297077.63485294121</v>
      </c>
      <c r="AU17" s="32">
        <v>64898.819044117648</v>
      </c>
      <c r="AV17" s="32">
        <v>187506.58705882356</v>
      </c>
      <c r="AW17" s="32">
        <v>42530.99</v>
      </c>
      <c r="AX17" s="32">
        <v>294936.39610294119</v>
      </c>
      <c r="AY17" s="32">
        <v>0</v>
      </c>
      <c r="AZ17" s="32">
        <v>0</v>
      </c>
      <c r="BA17" s="32">
        <v>0</v>
      </c>
      <c r="BB17" s="32">
        <v>0</v>
      </c>
      <c r="BC17" s="32">
        <v>0</v>
      </c>
      <c r="BD17" s="32">
        <v>0</v>
      </c>
      <c r="BE17" s="32">
        <v>0</v>
      </c>
      <c r="BF17" s="32">
        <v>0</v>
      </c>
      <c r="BG17" s="32">
        <v>0</v>
      </c>
      <c r="BH17" s="32">
        <v>0</v>
      </c>
      <c r="BI17" s="32">
        <v>0</v>
      </c>
      <c r="BJ17" s="32">
        <v>0</v>
      </c>
      <c r="BK17" s="32">
        <v>0</v>
      </c>
      <c r="BL17" s="32">
        <v>0</v>
      </c>
      <c r="BM17" s="32">
        <v>0</v>
      </c>
      <c r="BN17" s="32">
        <v>0</v>
      </c>
      <c r="BO17" s="32">
        <v>0</v>
      </c>
      <c r="BP17" s="32">
        <v>0</v>
      </c>
      <c r="BQ17" s="32">
        <v>0</v>
      </c>
      <c r="BR17" s="32">
        <v>0</v>
      </c>
      <c r="BS17" s="32">
        <v>0</v>
      </c>
      <c r="BT17" s="32">
        <v>0</v>
      </c>
      <c r="BU17" s="32">
        <v>0</v>
      </c>
      <c r="BV17" s="32">
        <v>0</v>
      </c>
      <c r="BW17" s="32">
        <v>0</v>
      </c>
      <c r="BX17" s="32">
        <v>0</v>
      </c>
      <c r="BY17" s="32">
        <v>0</v>
      </c>
      <c r="BZ17" s="32">
        <v>0</v>
      </c>
      <c r="CA17" s="32">
        <v>0</v>
      </c>
      <c r="CB17" s="32">
        <v>0</v>
      </c>
      <c r="CC17" s="32">
        <v>0</v>
      </c>
      <c r="CD17" s="32">
        <v>0</v>
      </c>
      <c r="CE17" s="32">
        <v>0</v>
      </c>
      <c r="CF17" s="32">
        <v>0</v>
      </c>
      <c r="CG17" s="32">
        <v>0</v>
      </c>
      <c r="CH17" s="32">
        <v>0</v>
      </c>
      <c r="CI17" s="32">
        <v>0</v>
      </c>
      <c r="CJ17" s="32">
        <v>0</v>
      </c>
      <c r="CK17" s="32">
        <v>0</v>
      </c>
      <c r="CL17" s="32">
        <v>0</v>
      </c>
      <c r="CM17" s="32">
        <v>0</v>
      </c>
      <c r="CN17" s="32">
        <v>0</v>
      </c>
      <c r="CO17" s="32">
        <v>0</v>
      </c>
      <c r="CP17" s="32">
        <v>0</v>
      </c>
      <c r="CQ17" s="32">
        <v>0</v>
      </c>
      <c r="CR17" s="32">
        <v>0</v>
      </c>
      <c r="CS17" s="32">
        <v>0</v>
      </c>
      <c r="CT17" s="32">
        <v>0</v>
      </c>
      <c r="CU17" s="32">
        <v>28928.639999999999</v>
      </c>
      <c r="CV17" s="32">
        <v>0</v>
      </c>
      <c r="CW17" s="32">
        <v>0</v>
      </c>
      <c r="CX17" s="32">
        <v>28928.639999999999</v>
      </c>
      <c r="CY17" s="32">
        <v>8430.6517386861888</v>
      </c>
      <c r="CZ17" s="32">
        <v>0</v>
      </c>
      <c r="DA17" s="32">
        <v>0</v>
      </c>
      <c r="DB17" s="32">
        <v>8430.6517386861888</v>
      </c>
      <c r="DC17" s="32">
        <v>0</v>
      </c>
      <c r="DD17" s="32">
        <v>0</v>
      </c>
      <c r="DE17" s="32">
        <v>0</v>
      </c>
      <c r="DF17" s="32">
        <v>0</v>
      </c>
      <c r="DG17" s="32">
        <v>0</v>
      </c>
      <c r="DH17" s="32">
        <v>0</v>
      </c>
      <c r="DI17" s="32">
        <v>0</v>
      </c>
      <c r="DJ17" s="32">
        <v>0</v>
      </c>
      <c r="DK17" s="32">
        <v>16161</v>
      </c>
      <c r="DL17" s="32">
        <v>0</v>
      </c>
      <c r="DM17" s="32">
        <v>0</v>
      </c>
      <c r="DN17" s="32">
        <v>16161</v>
      </c>
      <c r="DO17" s="32">
        <v>16161</v>
      </c>
      <c r="DP17" s="32">
        <v>0</v>
      </c>
      <c r="DQ17" s="32">
        <v>0</v>
      </c>
      <c r="DR17" s="32">
        <v>16161</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f t="shared" si="0"/>
        <v>3784296.2116507841</v>
      </c>
      <c r="ER17" s="32">
        <f t="shared" si="1"/>
        <v>823360.24618948321</v>
      </c>
      <c r="ES17" s="32">
        <f t="shared" si="2"/>
        <v>3697519.7420461071</v>
      </c>
      <c r="ET17" s="32">
        <f t="shared" si="3"/>
        <v>8305176.1998863742</v>
      </c>
      <c r="EU17" s="32">
        <f t="shared" si="4"/>
        <v>3684577.9892100608</v>
      </c>
      <c r="EV17" s="32">
        <f t="shared" si="5"/>
        <v>805673.08045665477</v>
      </c>
      <c r="EW17" s="32">
        <f t="shared" si="6"/>
        <v>3670753.6286828644</v>
      </c>
      <c r="EX17" s="32">
        <f t="shared" si="7"/>
        <v>8161004.6983495811</v>
      </c>
    </row>
    <row r="18" spans="1:154" ht="24.95" customHeight="1" x14ac:dyDescent="0.2">
      <c r="A18" s="20">
        <v>11</v>
      </c>
      <c r="B18" s="31" t="s">
        <v>38</v>
      </c>
      <c r="C18" s="32">
        <v>0</v>
      </c>
      <c r="D18" s="32">
        <v>0</v>
      </c>
      <c r="E18" s="32">
        <v>0</v>
      </c>
      <c r="F18" s="32">
        <v>0</v>
      </c>
      <c r="G18" s="32">
        <v>0</v>
      </c>
      <c r="H18" s="32">
        <v>0</v>
      </c>
      <c r="I18" s="32">
        <v>0</v>
      </c>
      <c r="J18" s="32">
        <v>0</v>
      </c>
      <c r="K18" s="32">
        <v>0</v>
      </c>
      <c r="L18" s="32">
        <v>0</v>
      </c>
      <c r="M18" s="32">
        <v>42.37</v>
      </c>
      <c r="N18" s="32">
        <v>42.37</v>
      </c>
      <c r="O18" s="32">
        <v>0</v>
      </c>
      <c r="P18" s="32">
        <v>0</v>
      </c>
      <c r="Q18" s="32">
        <v>42.37</v>
      </c>
      <c r="R18" s="32">
        <v>42.37</v>
      </c>
      <c r="S18" s="32">
        <v>0</v>
      </c>
      <c r="T18" s="32">
        <v>0</v>
      </c>
      <c r="U18" s="32">
        <v>342.25</v>
      </c>
      <c r="V18" s="32">
        <v>342.25</v>
      </c>
      <c r="W18" s="32">
        <v>0</v>
      </c>
      <c r="X18" s="32">
        <v>0</v>
      </c>
      <c r="Y18" s="32">
        <v>102.66999999999999</v>
      </c>
      <c r="Z18" s="32">
        <v>102.66999999999999</v>
      </c>
      <c r="AA18" s="32">
        <v>21280.05</v>
      </c>
      <c r="AB18" s="32">
        <v>21464.76</v>
      </c>
      <c r="AC18" s="32">
        <v>6539605.1299999999</v>
      </c>
      <c r="AD18" s="32">
        <v>6582349.9399999995</v>
      </c>
      <c r="AE18" s="32">
        <v>21280.05</v>
      </c>
      <c r="AF18" s="32">
        <v>21464.76</v>
      </c>
      <c r="AG18" s="32">
        <v>6539605.1299999999</v>
      </c>
      <c r="AH18" s="32">
        <v>6582349.9399999995</v>
      </c>
      <c r="AI18" s="32">
        <v>46231.240000000005</v>
      </c>
      <c r="AJ18" s="32">
        <v>100459</v>
      </c>
      <c r="AK18" s="32">
        <v>1322593.6000000001</v>
      </c>
      <c r="AL18" s="32">
        <v>1469283.84</v>
      </c>
      <c r="AM18" s="32">
        <v>13869.370000000006</v>
      </c>
      <c r="AN18" s="32">
        <v>30137.700000000012</v>
      </c>
      <c r="AO18" s="32">
        <v>396778.08000000007</v>
      </c>
      <c r="AP18" s="32">
        <v>440785.15000000008</v>
      </c>
      <c r="AQ18" s="32">
        <v>10415.200000000001</v>
      </c>
      <c r="AR18" s="32">
        <v>88951.45</v>
      </c>
      <c r="AS18" s="32">
        <v>117550.77999999998</v>
      </c>
      <c r="AT18" s="32">
        <v>216917.43</v>
      </c>
      <c r="AU18" s="32">
        <v>8248.7000000000007</v>
      </c>
      <c r="AV18" s="32">
        <v>83501.95</v>
      </c>
      <c r="AW18" s="32">
        <v>35265.229999999981</v>
      </c>
      <c r="AX18" s="32">
        <v>127015.87999999998</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1506.02</v>
      </c>
      <c r="CN18" s="32">
        <v>0</v>
      </c>
      <c r="CO18" s="32">
        <v>0</v>
      </c>
      <c r="CP18" s="32">
        <v>1506.02</v>
      </c>
      <c r="CQ18" s="32">
        <v>301.20000000000005</v>
      </c>
      <c r="CR18" s="32">
        <v>0</v>
      </c>
      <c r="CS18" s="32">
        <v>0</v>
      </c>
      <c r="CT18" s="32">
        <v>301.20000000000005</v>
      </c>
      <c r="CU18" s="32">
        <v>832.47</v>
      </c>
      <c r="CV18" s="32">
        <v>0</v>
      </c>
      <c r="CW18" s="32">
        <v>0</v>
      </c>
      <c r="CX18" s="32">
        <v>832.47</v>
      </c>
      <c r="CY18" s="32">
        <v>166.99</v>
      </c>
      <c r="CZ18" s="32">
        <v>0</v>
      </c>
      <c r="DA18" s="32">
        <v>0</v>
      </c>
      <c r="DB18" s="32">
        <v>166.99</v>
      </c>
      <c r="DC18" s="32">
        <v>0</v>
      </c>
      <c r="DD18" s="32">
        <v>0</v>
      </c>
      <c r="DE18" s="32">
        <v>0</v>
      </c>
      <c r="DF18" s="32">
        <v>0</v>
      </c>
      <c r="DG18" s="32">
        <v>0</v>
      </c>
      <c r="DH18" s="32">
        <v>0</v>
      </c>
      <c r="DI18" s="32">
        <v>0</v>
      </c>
      <c r="DJ18" s="32">
        <v>0</v>
      </c>
      <c r="DK18" s="32">
        <v>0</v>
      </c>
      <c r="DL18" s="32">
        <v>0</v>
      </c>
      <c r="DM18" s="32">
        <v>0</v>
      </c>
      <c r="DN18" s="32">
        <v>0</v>
      </c>
      <c r="DO18" s="32">
        <v>0</v>
      </c>
      <c r="DP18" s="32">
        <v>0</v>
      </c>
      <c r="DQ18" s="32">
        <v>0</v>
      </c>
      <c r="DR18" s="32">
        <v>0</v>
      </c>
      <c r="DS18" s="32">
        <v>0</v>
      </c>
      <c r="DT18" s="32">
        <v>0</v>
      </c>
      <c r="DU18" s="32">
        <v>0</v>
      </c>
      <c r="DV18" s="32">
        <v>0</v>
      </c>
      <c r="DW18" s="32">
        <v>0</v>
      </c>
      <c r="DX18" s="32">
        <v>0</v>
      </c>
      <c r="DY18" s="32">
        <v>0</v>
      </c>
      <c r="DZ18" s="32">
        <v>0</v>
      </c>
      <c r="EA18" s="32">
        <v>0</v>
      </c>
      <c r="EB18" s="32">
        <v>0</v>
      </c>
      <c r="EC18" s="32">
        <v>0</v>
      </c>
      <c r="ED18" s="32">
        <v>0</v>
      </c>
      <c r="EE18" s="32">
        <v>0</v>
      </c>
      <c r="EF18" s="32">
        <v>0</v>
      </c>
      <c r="EG18" s="32">
        <v>0</v>
      </c>
      <c r="EH18" s="32">
        <v>0</v>
      </c>
      <c r="EI18" s="32">
        <v>0</v>
      </c>
      <c r="EJ18" s="32">
        <v>0</v>
      </c>
      <c r="EK18" s="32">
        <v>0</v>
      </c>
      <c r="EL18" s="32">
        <v>0</v>
      </c>
      <c r="EM18" s="32">
        <v>0</v>
      </c>
      <c r="EN18" s="32">
        <v>0</v>
      </c>
      <c r="EO18" s="32">
        <v>0</v>
      </c>
      <c r="EP18" s="32">
        <v>0</v>
      </c>
      <c r="EQ18" s="32">
        <f t="shared" si="0"/>
        <v>80264.98000000001</v>
      </c>
      <c r="ER18" s="32">
        <f t="shared" si="1"/>
        <v>210875.21</v>
      </c>
      <c r="ES18" s="32">
        <f t="shared" si="2"/>
        <v>7980134.1299999999</v>
      </c>
      <c r="ET18" s="32">
        <f t="shared" si="3"/>
        <v>8271274.3199999984</v>
      </c>
      <c r="EU18" s="32">
        <f t="shared" si="4"/>
        <v>43866.310000000005</v>
      </c>
      <c r="EV18" s="32">
        <f t="shared" si="5"/>
        <v>135104.41</v>
      </c>
      <c r="EW18" s="32">
        <f t="shared" si="6"/>
        <v>6971793.4800000004</v>
      </c>
      <c r="EX18" s="32">
        <f t="shared" si="7"/>
        <v>7150764.2000000002</v>
      </c>
    </row>
    <row r="19" spans="1:154" ht="24.95" customHeight="1" x14ac:dyDescent="0.2">
      <c r="A19" s="20">
        <v>12</v>
      </c>
      <c r="B19" s="31" t="s">
        <v>34</v>
      </c>
      <c r="C19" s="32">
        <v>10000</v>
      </c>
      <c r="D19" s="32">
        <v>0</v>
      </c>
      <c r="E19" s="32">
        <v>0</v>
      </c>
      <c r="F19" s="32">
        <v>10000</v>
      </c>
      <c r="G19" s="32">
        <v>10000</v>
      </c>
      <c r="H19" s="32">
        <v>0</v>
      </c>
      <c r="I19" s="32">
        <v>0</v>
      </c>
      <c r="J19" s="32">
        <v>10000</v>
      </c>
      <c r="K19" s="32">
        <v>0</v>
      </c>
      <c r="L19" s="32">
        <v>28864.02</v>
      </c>
      <c r="M19" s="32">
        <v>0</v>
      </c>
      <c r="N19" s="32">
        <v>28864.02</v>
      </c>
      <c r="O19" s="32">
        <v>0</v>
      </c>
      <c r="P19" s="32">
        <v>28864.02</v>
      </c>
      <c r="Q19" s="32">
        <v>0</v>
      </c>
      <c r="R19" s="32">
        <v>28864.02</v>
      </c>
      <c r="S19" s="32">
        <v>0</v>
      </c>
      <c r="T19" s="32">
        <v>0</v>
      </c>
      <c r="U19" s="32">
        <v>0</v>
      </c>
      <c r="V19" s="32">
        <v>0</v>
      </c>
      <c r="W19" s="32">
        <v>0</v>
      </c>
      <c r="X19" s="32">
        <v>0</v>
      </c>
      <c r="Y19" s="32">
        <v>0</v>
      </c>
      <c r="Z19" s="32">
        <v>0</v>
      </c>
      <c r="AA19" s="32">
        <v>2495596.4637001618</v>
      </c>
      <c r="AB19" s="32">
        <v>18900.495200000005</v>
      </c>
      <c r="AC19" s="32">
        <v>526.58630000000016</v>
      </c>
      <c r="AD19" s="32">
        <v>2515023.5452001621</v>
      </c>
      <c r="AE19" s="32">
        <v>2398446.9226501393</v>
      </c>
      <c r="AF19" s="32">
        <v>18894.729440000006</v>
      </c>
      <c r="AG19" s="32">
        <v>526.58630000000016</v>
      </c>
      <c r="AH19" s="32">
        <v>2417868.2383901393</v>
      </c>
      <c r="AI19" s="32">
        <v>382845.56990448188</v>
      </c>
      <c r="AJ19" s="32">
        <v>1195462.967211518</v>
      </c>
      <c r="AK19" s="32">
        <v>571710.48499999999</v>
      </c>
      <c r="AL19" s="32">
        <v>2150019.0221159998</v>
      </c>
      <c r="AM19" s="32">
        <v>366833.69390448189</v>
      </c>
      <c r="AN19" s="32">
        <v>1166740.368329983</v>
      </c>
      <c r="AO19" s="32">
        <v>571710.48499999999</v>
      </c>
      <c r="AP19" s="32">
        <v>2105284.5472344649</v>
      </c>
      <c r="AQ19" s="32">
        <v>27024.467794117645</v>
      </c>
      <c r="AR19" s="32">
        <v>210344.93205882353</v>
      </c>
      <c r="AS19" s="32">
        <v>60712.12000000001</v>
      </c>
      <c r="AT19" s="32">
        <v>298081.51985294116</v>
      </c>
      <c r="AU19" s="32">
        <v>23963.321794117644</v>
      </c>
      <c r="AV19" s="32">
        <v>210074.93205882353</v>
      </c>
      <c r="AW19" s="32">
        <v>60712.12000000001</v>
      </c>
      <c r="AX19" s="32">
        <v>294750.37385294121</v>
      </c>
      <c r="AY19" s="32">
        <v>0</v>
      </c>
      <c r="AZ19" s="32">
        <v>0</v>
      </c>
      <c r="BA19" s="32">
        <v>0</v>
      </c>
      <c r="BB19" s="32">
        <v>0</v>
      </c>
      <c r="BC19" s="32">
        <v>0</v>
      </c>
      <c r="BD19" s="32">
        <v>0</v>
      </c>
      <c r="BE19" s="32">
        <v>0</v>
      </c>
      <c r="BF19" s="32">
        <v>0</v>
      </c>
      <c r="BG19" s="32">
        <v>0</v>
      </c>
      <c r="BH19" s="32">
        <v>0</v>
      </c>
      <c r="BI19" s="32">
        <v>0</v>
      </c>
      <c r="BJ19" s="32">
        <v>0</v>
      </c>
      <c r="BK19" s="32">
        <v>0</v>
      </c>
      <c r="BL19" s="32">
        <v>0</v>
      </c>
      <c r="BM19" s="32">
        <v>0</v>
      </c>
      <c r="BN19" s="32">
        <v>0</v>
      </c>
      <c r="BO19" s="32">
        <v>5710.6705650000013</v>
      </c>
      <c r="BP19" s="32">
        <v>0</v>
      </c>
      <c r="BQ19" s="32">
        <v>0</v>
      </c>
      <c r="BR19" s="32">
        <v>5710.6705650000013</v>
      </c>
      <c r="BS19" s="32">
        <v>0</v>
      </c>
      <c r="BT19" s="32">
        <v>0</v>
      </c>
      <c r="BU19" s="32">
        <v>0</v>
      </c>
      <c r="BV19" s="32">
        <v>0</v>
      </c>
      <c r="BW19" s="32">
        <v>0</v>
      </c>
      <c r="BX19" s="32">
        <v>0</v>
      </c>
      <c r="BY19" s="32">
        <v>0</v>
      </c>
      <c r="BZ19" s="32">
        <v>0</v>
      </c>
      <c r="CA19" s="32">
        <v>0</v>
      </c>
      <c r="CB19" s="32">
        <v>0</v>
      </c>
      <c r="CC19" s="32">
        <v>0</v>
      </c>
      <c r="CD19" s="32">
        <v>0</v>
      </c>
      <c r="CE19" s="32">
        <v>0</v>
      </c>
      <c r="CF19" s="32">
        <v>0</v>
      </c>
      <c r="CG19" s="32">
        <v>0</v>
      </c>
      <c r="CH19" s="32">
        <v>0</v>
      </c>
      <c r="CI19" s="32">
        <v>0</v>
      </c>
      <c r="CJ19" s="32">
        <v>0</v>
      </c>
      <c r="CK19" s="32">
        <v>0</v>
      </c>
      <c r="CL19" s="32">
        <v>0</v>
      </c>
      <c r="CM19" s="32">
        <v>37546.639999999999</v>
      </c>
      <c r="CN19" s="32">
        <v>263.12</v>
      </c>
      <c r="CO19" s="32">
        <v>0</v>
      </c>
      <c r="CP19" s="32">
        <v>37809.760000000002</v>
      </c>
      <c r="CQ19" s="32">
        <v>24064.85</v>
      </c>
      <c r="CR19" s="32">
        <v>131.56</v>
      </c>
      <c r="CS19" s="32">
        <v>0</v>
      </c>
      <c r="CT19" s="32">
        <v>24196.41</v>
      </c>
      <c r="CU19" s="32">
        <v>339368.05</v>
      </c>
      <c r="CV19" s="32">
        <v>35905.65</v>
      </c>
      <c r="CW19" s="32">
        <v>0</v>
      </c>
      <c r="CX19" s="32">
        <v>375273.7</v>
      </c>
      <c r="CY19" s="32">
        <v>161556.81291951024</v>
      </c>
      <c r="CZ19" s="32">
        <v>10183.354000000007</v>
      </c>
      <c r="DA19" s="32">
        <v>0</v>
      </c>
      <c r="DB19" s="32">
        <v>171740.16691951023</v>
      </c>
      <c r="DC19" s="32">
        <v>2772021.9699999997</v>
      </c>
      <c r="DD19" s="32">
        <v>16635.28</v>
      </c>
      <c r="DE19" s="32">
        <v>0</v>
      </c>
      <c r="DF19" s="32">
        <v>2788657.2499999995</v>
      </c>
      <c r="DG19" s="32">
        <v>26833.505199999548</v>
      </c>
      <c r="DH19" s="32">
        <v>16635.28</v>
      </c>
      <c r="DI19" s="32">
        <v>0</v>
      </c>
      <c r="DJ19" s="32">
        <v>43468.785199999547</v>
      </c>
      <c r="DK19" s="32">
        <v>9227</v>
      </c>
      <c r="DL19" s="32">
        <v>0</v>
      </c>
      <c r="DM19" s="32">
        <v>0</v>
      </c>
      <c r="DN19" s="32">
        <v>9227</v>
      </c>
      <c r="DO19" s="32">
        <v>2263</v>
      </c>
      <c r="DP19" s="32">
        <v>0</v>
      </c>
      <c r="DQ19" s="32">
        <v>0</v>
      </c>
      <c r="DR19" s="32">
        <v>2263</v>
      </c>
      <c r="DS19" s="32">
        <v>0</v>
      </c>
      <c r="DT19" s="32">
        <v>0</v>
      </c>
      <c r="DU19" s="32">
        <v>0</v>
      </c>
      <c r="DV19" s="32">
        <v>0</v>
      </c>
      <c r="DW19" s="32">
        <v>0</v>
      </c>
      <c r="DX19" s="32">
        <v>0</v>
      </c>
      <c r="DY19" s="32">
        <v>0</v>
      </c>
      <c r="DZ19" s="32">
        <v>0</v>
      </c>
      <c r="EA19" s="32">
        <v>0</v>
      </c>
      <c r="EB19" s="32">
        <v>885</v>
      </c>
      <c r="EC19" s="32">
        <v>0</v>
      </c>
      <c r="ED19" s="32">
        <v>885</v>
      </c>
      <c r="EE19" s="32">
        <v>0</v>
      </c>
      <c r="EF19" s="32">
        <v>442.5</v>
      </c>
      <c r="EG19" s="32">
        <v>0</v>
      </c>
      <c r="EH19" s="32">
        <v>442.5</v>
      </c>
      <c r="EI19" s="32">
        <v>0</v>
      </c>
      <c r="EJ19" s="32">
        <v>0</v>
      </c>
      <c r="EK19" s="32">
        <v>0</v>
      </c>
      <c r="EL19" s="32">
        <v>0</v>
      </c>
      <c r="EM19" s="32">
        <v>0</v>
      </c>
      <c r="EN19" s="32">
        <v>0</v>
      </c>
      <c r="EO19" s="32">
        <v>0</v>
      </c>
      <c r="EP19" s="32">
        <v>0</v>
      </c>
      <c r="EQ19" s="32">
        <f t="shared" si="0"/>
        <v>6079340.8319637608</v>
      </c>
      <c r="ER19" s="32">
        <f t="shared" si="1"/>
        <v>1507261.4644703416</v>
      </c>
      <c r="ES19" s="32">
        <f t="shared" si="2"/>
        <v>632949.19129999995</v>
      </c>
      <c r="ET19" s="32">
        <f t="shared" si="3"/>
        <v>8219551.4877341017</v>
      </c>
      <c r="EU19" s="32">
        <f t="shared" si="4"/>
        <v>3013962.1064682486</v>
      </c>
      <c r="EV19" s="32">
        <f t="shared" si="5"/>
        <v>1451966.7438288066</v>
      </c>
      <c r="EW19" s="32">
        <f t="shared" si="6"/>
        <v>632949.19129999995</v>
      </c>
      <c r="EX19" s="32">
        <f t="shared" si="7"/>
        <v>5098878.0415970553</v>
      </c>
    </row>
    <row r="20" spans="1:154" ht="24.95" customHeight="1" x14ac:dyDescent="0.2">
      <c r="A20" s="20">
        <v>13</v>
      </c>
      <c r="B20" s="31" t="s">
        <v>37</v>
      </c>
      <c r="C20" s="32">
        <v>20000</v>
      </c>
      <c r="D20" s="32">
        <v>0</v>
      </c>
      <c r="E20" s="32">
        <v>0</v>
      </c>
      <c r="F20" s="32">
        <v>20000</v>
      </c>
      <c r="G20" s="32">
        <v>20000</v>
      </c>
      <c r="H20" s="32">
        <v>0</v>
      </c>
      <c r="I20" s="32">
        <v>0</v>
      </c>
      <c r="J20" s="32">
        <v>20000</v>
      </c>
      <c r="K20" s="32">
        <v>0</v>
      </c>
      <c r="L20" s="32">
        <v>0</v>
      </c>
      <c r="M20" s="32">
        <v>0</v>
      </c>
      <c r="N20" s="32">
        <v>0</v>
      </c>
      <c r="O20" s="32">
        <v>0</v>
      </c>
      <c r="P20" s="32">
        <v>0</v>
      </c>
      <c r="Q20" s="32">
        <v>0</v>
      </c>
      <c r="R20" s="32">
        <v>0</v>
      </c>
      <c r="S20" s="32">
        <v>0</v>
      </c>
      <c r="T20" s="32">
        <v>300</v>
      </c>
      <c r="U20" s="32">
        <v>0</v>
      </c>
      <c r="V20" s="32">
        <v>300</v>
      </c>
      <c r="W20" s="32">
        <v>0</v>
      </c>
      <c r="X20" s="32">
        <v>300</v>
      </c>
      <c r="Y20" s="32">
        <v>0</v>
      </c>
      <c r="Z20" s="32">
        <v>300</v>
      </c>
      <c r="AA20" s="32">
        <v>928171.17999999993</v>
      </c>
      <c r="AB20" s="32">
        <v>4694.28</v>
      </c>
      <c r="AC20" s="32">
        <v>678876.75</v>
      </c>
      <c r="AD20" s="32">
        <v>1611742.21</v>
      </c>
      <c r="AE20" s="32">
        <v>928171.17999999993</v>
      </c>
      <c r="AF20" s="32">
        <v>4694.28</v>
      </c>
      <c r="AG20" s="32">
        <v>678876.75</v>
      </c>
      <c r="AH20" s="32">
        <v>1611742.21</v>
      </c>
      <c r="AI20" s="32">
        <v>203624.78759399999</v>
      </c>
      <c r="AJ20" s="32">
        <v>504493.66</v>
      </c>
      <c r="AK20" s="32">
        <v>49481</v>
      </c>
      <c r="AL20" s="32">
        <v>757599.44759400003</v>
      </c>
      <c r="AM20" s="32">
        <v>203624.78759399999</v>
      </c>
      <c r="AN20" s="32">
        <v>504493.66</v>
      </c>
      <c r="AO20" s="32">
        <v>49481</v>
      </c>
      <c r="AP20" s="32">
        <v>757599.44759400003</v>
      </c>
      <c r="AQ20" s="32">
        <v>65515.467794117641</v>
      </c>
      <c r="AR20" s="32">
        <v>167358.75705882354</v>
      </c>
      <c r="AS20" s="32">
        <v>6779.4</v>
      </c>
      <c r="AT20" s="32">
        <v>239653.62485294117</v>
      </c>
      <c r="AU20" s="32">
        <v>65515.467794117641</v>
      </c>
      <c r="AV20" s="32">
        <v>167358.75705882354</v>
      </c>
      <c r="AW20" s="32">
        <v>6779.4</v>
      </c>
      <c r="AX20" s="32">
        <v>239653.62485294117</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946.67</v>
      </c>
      <c r="CN20" s="32">
        <v>0</v>
      </c>
      <c r="CO20" s="32">
        <v>0</v>
      </c>
      <c r="CP20" s="32">
        <v>946.67</v>
      </c>
      <c r="CQ20" s="32">
        <v>946.67</v>
      </c>
      <c r="CR20" s="32">
        <v>0</v>
      </c>
      <c r="CS20" s="32">
        <v>0</v>
      </c>
      <c r="CT20" s="32">
        <v>946.67</v>
      </c>
      <c r="CU20" s="32">
        <v>49386.450000000004</v>
      </c>
      <c r="CV20" s="32">
        <v>0</v>
      </c>
      <c r="CW20" s="32">
        <v>0</v>
      </c>
      <c r="CX20" s="32">
        <v>49386.450000000004</v>
      </c>
      <c r="CY20" s="32">
        <v>49386.450000000004</v>
      </c>
      <c r="CZ20" s="32">
        <v>0</v>
      </c>
      <c r="DA20" s="32">
        <v>0</v>
      </c>
      <c r="DB20" s="32">
        <v>49386.450000000004</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10032.15</v>
      </c>
      <c r="EB20" s="32">
        <v>0</v>
      </c>
      <c r="EC20" s="32">
        <v>0</v>
      </c>
      <c r="ED20" s="32">
        <v>10032.15</v>
      </c>
      <c r="EE20" s="32">
        <v>10032.15</v>
      </c>
      <c r="EF20" s="32">
        <v>0</v>
      </c>
      <c r="EG20" s="32">
        <v>0</v>
      </c>
      <c r="EH20" s="32">
        <v>10032.15</v>
      </c>
      <c r="EI20" s="32">
        <v>0</v>
      </c>
      <c r="EJ20" s="32">
        <v>0</v>
      </c>
      <c r="EK20" s="32">
        <v>0</v>
      </c>
      <c r="EL20" s="32">
        <v>0</v>
      </c>
      <c r="EM20" s="32">
        <v>0</v>
      </c>
      <c r="EN20" s="32">
        <v>0</v>
      </c>
      <c r="EO20" s="32">
        <v>0</v>
      </c>
      <c r="EP20" s="32">
        <v>0</v>
      </c>
      <c r="EQ20" s="32">
        <f t="shared" si="0"/>
        <v>1277676.7053881176</v>
      </c>
      <c r="ER20" s="32">
        <f t="shared" si="1"/>
        <v>676846.69705882354</v>
      </c>
      <c r="ES20" s="32">
        <f t="shared" si="2"/>
        <v>735137.15</v>
      </c>
      <c r="ET20" s="32">
        <f t="shared" si="3"/>
        <v>2689660.5524469414</v>
      </c>
      <c r="EU20" s="32">
        <f t="shared" si="4"/>
        <v>1277676.7053881176</v>
      </c>
      <c r="EV20" s="32">
        <f t="shared" si="5"/>
        <v>676846.69705882354</v>
      </c>
      <c r="EW20" s="32">
        <f t="shared" si="6"/>
        <v>735137.15</v>
      </c>
      <c r="EX20" s="32">
        <f t="shared" si="7"/>
        <v>2689660.5524469414</v>
      </c>
    </row>
    <row r="21" spans="1:154" ht="24.95" customHeight="1" x14ac:dyDescent="0.2">
      <c r="A21" s="20">
        <v>14</v>
      </c>
      <c r="B21" s="33" t="s">
        <v>39</v>
      </c>
      <c r="C21" s="32">
        <v>0</v>
      </c>
      <c r="D21" s="32">
        <v>0</v>
      </c>
      <c r="E21" s="32">
        <v>0</v>
      </c>
      <c r="F21" s="32">
        <v>0</v>
      </c>
      <c r="G21" s="32">
        <v>0</v>
      </c>
      <c r="H21" s="32">
        <v>0</v>
      </c>
      <c r="I21" s="32">
        <v>0</v>
      </c>
      <c r="J21" s="32">
        <v>0</v>
      </c>
      <c r="K21" s="32">
        <v>0</v>
      </c>
      <c r="L21" s="32">
        <v>0</v>
      </c>
      <c r="M21" s="32">
        <v>0</v>
      </c>
      <c r="N21" s="32">
        <v>0</v>
      </c>
      <c r="O21" s="32">
        <v>0</v>
      </c>
      <c r="P21" s="32">
        <v>0</v>
      </c>
      <c r="Q21" s="32">
        <v>0</v>
      </c>
      <c r="R21" s="32">
        <v>0</v>
      </c>
      <c r="S21" s="32">
        <v>0</v>
      </c>
      <c r="T21" s="32">
        <v>0</v>
      </c>
      <c r="U21" s="32">
        <v>10000</v>
      </c>
      <c r="V21" s="32">
        <v>10000</v>
      </c>
      <c r="W21" s="32">
        <v>0</v>
      </c>
      <c r="X21" s="32">
        <v>0</v>
      </c>
      <c r="Y21" s="32">
        <v>10000</v>
      </c>
      <c r="Z21" s="32">
        <v>10000</v>
      </c>
      <c r="AA21" s="32">
        <v>0</v>
      </c>
      <c r="AB21" s="32">
        <v>0</v>
      </c>
      <c r="AC21" s="32">
        <v>0</v>
      </c>
      <c r="AD21" s="32">
        <v>0</v>
      </c>
      <c r="AE21" s="32">
        <v>0</v>
      </c>
      <c r="AF21" s="32">
        <v>0</v>
      </c>
      <c r="AG21" s="32">
        <v>0</v>
      </c>
      <c r="AH21" s="32">
        <v>0</v>
      </c>
      <c r="AI21" s="32">
        <v>1191053.879500001</v>
      </c>
      <c r="AJ21" s="32">
        <v>0</v>
      </c>
      <c r="AK21" s="32">
        <v>99544.790000000008</v>
      </c>
      <c r="AL21" s="32">
        <v>1290598.669500001</v>
      </c>
      <c r="AM21" s="32">
        <v>1191053.879500001</v>
      </c>
      <c r="AN21" s="32">
        <v>0</v>
      </c>
      <c r="AO21" s="32">
        <v>99544.790000000008</v>
      </c>
      <c r="AP21" s="32">
        <v>1290598.669500001</v>
      </c>
      <c r="AQ21" s="32">
        <v>149983.58769411762</v>
      </c>
      <c r="AR21" s="32">
        <v>99048.217058823546</v>
      </c>
      <c r="AS21" s="32">
        <v>5720</v>
      </c>
      <c r="AT21" s="32">
        <v>254751.80475294119</v>
      </c>
      <c r="AU21" s="32">
        <v>149983.58769411762</v>
      </c>
      <c r="AV21" s="32">
        <v>99048.217058823546</v>
      </c>
      <c r="AW21" s="32">
        <v>5720</v>
      </c>
      <c r="AX21" s="32">
        <v>254751.80475294119</v>
      </c>
      <c r="AY21" s="32">
        <v>0</v>
      </c>
      <c r="AZ21" s="32">
        <v>0</v>
      </c>
      <c r="BA21" s="32">
        <v>0</v>
      </c>
      <c r="BB21" s="32">
        <v>0</v>
      </c>
      <c r="BC21" s="32">
        <v>0</v>
      </c>
      <c r="BD21" s="32">
        <v>0</v>
      </c>
      <c r="BE21" s="32">
        <v>0</v>
      </c>
      <c r="BF21" s="32">
        <v>0</v>
      </c>
      <c r="BG21" s="32">
        <v>0</v>
      </c>
      <c r="BH21" s="32">
        <v>0</v>
      </c>
      <c r="BI21" s="32">
        <v>0</v>
      </c>
      <c r="BJ21" s="32">
        <v>0</v>
      </c>
      <c r="BK21" s="32">
        <v>0</v>
      </c>
      <c r="BL21" s="32">
        <v>0</v>
      </c>
      <c r="BM21" s="32">
        <v>0</v>
      </c>
      <c r="BN21" s="32">
        <v>0</v>
      </c>
      <c r="BO21" s="32">
        <v>0</v>
      </c>
      <c r="BP21" s="32">
        <v>0</v>
      </c>
      <c r="BQ21" s="32">
        <v>0</v>
      </c>
      <c r="BR21" s="32">
        <v>0</v>
      </c>
      <c r="BS21" s="32">
        <v>0</v>
      </c>
      <c r="BT21" s="32">
        <v>0</v>
      </c>
      <c r="BU21" s="32">
        <v>0</v>
      </c>
      <c r="BV21" s="32">
        <v>0</v>
      </c>
      <c r="BW21" s="32">
        <v>0</v>
      </c>
      <c r="BX21" s="32">
        <v>0</v>
      </c>
      <c r="BY21" s="32">
        <v>0</v>
      </c>
      <c r="BZ21" s="32">
        <v>0</v>
      </c>
      <c r="CA21" s="32">
        <v>0</v>
      </c>
      <c r="CB21" s="32">
        <v>0</v>
      </c>
      <c r="CC21" s="32">
        <v>0</v>
      </c>
      <c r="CD21" s="32">
        <v>0</v>
      </c>
      <c r="CE21" s="32">
        <v>0</v>
      </c>
      <c r="CF21" s="32">
        <v>0</v>
      </c>
      <c r="CG21" s="32">
        <v>0</v>
      </c>
      <c r="CH21" s="32">
        <v>0</v>
      </c>
      <c r="CI21" s="32">
        <v>0</v>
      </c>
      <c r="CJ21" s="32">
        <v>0</v>
      </c>
      <c r="CK21" s="32">
        <v>0</v>
      </c>
      <c r="CL21" s="32">
        <v>0</v>
      </c>
      <c r="CM21" s="32">
        <v>0</v>
      </c>
      <c r="CN21" s="32">
        <v>0</v>
      </c>
      <c r="CO21" s="32">
        <v>0</v>
      </c>
      <c r="CP21" s="32">
        <v>0</v>
      </c>
      <c r="CQ21" s="32">
        <v>0</v>
      </c>
      <c r="CR21" s="32">
        <v>0</v>
      </c>
      <c r="CS21" s="32">
        <v>0</v>
      </c>
      <c r="CT21" s="32">
        <v>0</v>
      </c>
      <c r="CU21" s="32">
        <v>0</v>
      </c>
      <c r="CV21" s="32">
        <v>0</v>
      </c>
      <c r="CW21" s="32">
        <v>0</v>
      </c>
      <c r="CX21" s="32">
        <v>0</v>
      </c>
      <c r="CY21" s="32">
        <v>0</v>
      </c>
      <c r="CZ21" s="32">
        <v>0</v>
      </c>
      <c r="DA21" s="32">
        <v>0</v>
      </c>
      <c r="DB21" s="32">
        <v>0</v>
      </c>
      <c r="DC21" s="32">
        <v>0</v>
      </c>
      <c r="DD21" s="32">
        <v>0</v>
      </c>
      <c r="DE21" s="32">
        <v>0</v>
      </c>
      <c r="DF21" s="32">
        <v>0</v>
      </c>
      <c r="DG21" s="32">
        <v>0</v>
      </c>
      <c r="DH21" s="32">
        <v>0</v>
      </c>
      <c r="DI21" s="32">
        <v>0</v>
      </c>
      <c r="DJ21" s="32">
        <v>0</v>
      </c>
      <c r="DK21" s="32">
        <v>0</v>
      </c>
      <c r="DL21" s="32">
        <v>0</v>
      </c>
      <c r="DM21" s="32">
        <v>0</v>
      </c>
      <c r="DN21" s="32">
        <v>0</v>
      </c>
      <c r="DO21" s="32">
        <v>0</v>
      </c>
      <c r="DP21" s="32">
        <v>0</v>
      </c>
      <c r="DQ21" s="32">
        <v>0</v>
      </c>
      <c r="DR21" s="32">
        <v>0</v>
      </c>
      <c r="DS21" s="32">
        <v>0</v>
      </c>
      <c r="DT21" s="32">
        <v>0</v>
      </c>
      <c r="DU21" s="32">
        <v>0</v>
      </c>
      <c r="DV21" s="32">
        <v>0</v>
      </c>
      <c r="DW21" s="32">
        <v>0</v>
      </c>
      <c r="DX21" s="32">
        <v>0</v>
      </c>
      <c r="DY21" s="32">
        <v>0</v>
      </c>
      <c r="DZ21" s="32">
        <v>0</v>
      </c>
      <c r="EA21" s="32">
        <v>0</v>
      </c>
      <c r="EB21" s="32">
        <v>0</v>
      </c>
      <c r="EC21" s="32">
        <v>0</v>
      </c>
      <c r="ED21" s="32">
        <v>0</v>
      </c>
      <c r="EE21" s="32">
        <v>0</v>
      </c>
      <c r="EF21" s="32">
        <v>0</v>
      </c>
      <c r="EG21" s="32">
        <v>0</v>
      </c>
      <c r="EH21" s="32">
        <v>0</v>
      </c>
      <c r="EI21" s="32">
        <v>0</v>
      </c>
      <c r="EJ21" s="32">
        <v>0</v>
      </c>
      <c r="EK21" s="32">
        <v>0</v>
      </c>
      <c r="EL21" s="32">
        <v>0</v>
      </c>
      <c r="EM21" s="32">
        <v>0</v>
      </c>
      <c r="EN21" s="32">
        <v>0</v>
      </c>
      <c r="EO21" s="32">
        <v>0</v>
      </c>
      <c r="EP21" s="32">
        <v>0</v>
      </c>
      <c r="EQ21" s="32">
        <f t="shared" si="0"/>
        <v>1341037.4671941185</v>
      </c>
      <c r="ER21" s="32">
        <f t="shared" si="1"/>
        <v>99048.217058823546</v>
      </c>
      <c r="ES21" s="32">
        <f t="shared" si="2"/>
        <v>115264.79000000001</v>
      </c>
      <c r="ET21" s="32">
        <f t="shared" si="3"/>
        <v>1555350.4742529423</v>
      </c>
      <c r="EU21" s="32">
        <f t="shared" si="4"/>
        <v>1341037.4671941185</v>
      </c>
      <c r="EV21" s="32">
        <f t="shared" si="5"/>
        <v>99048.217058823546</v>
      </c>
      <c r="EW21" s="32">
        <f t="shared" si="6"/>
        <v>115264.79000000001</v>
      </c>
      <c r="EX21" s="32">
        <f t="shared" si="7"/>
        <v>1555350.4742529423</v>
      </c>
    </row>
    <row r="22" spans="1:154" ht="24.95" customHeight="1" x14ac:dyDescent="0.2">
      <c r="A22" s="20">
        <v>15</v>
      </c>
      <c r="B22" s="33" t="s">
        <v>42</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979263.25054365583</v>
      </c>
      <c r="AB22" s="32">
        <v>225034.14085134273</v>
      </c>
      <c r="AC22" s="32">
        <v>0</v>
      </c>
      <c r="AD22" s="32">
        <v>1204297.3913949986</v>
      </c>
      <c r="AE22" s="32">
        <v>979263.25054365583</v>
      </c>
      <c r="AF22" s="32">
        <v>225034.14085134273</v>
      </c>
      <c r="AG22" s="32">
        <v>0</v>
      </c>
      <c r="AH22" s="32">
        <v>1204297.3913949986</v>
      </c>
      <c r="AI22" s="32">
        <v>10896.03</v>
      </c>
      <c r="AJ22" s="32">
        <v>2656.67</v>
      </c>
      <c r="AK22" s="32">
        <v>0</v>
      </c>
      <c r="AL22" s="32">
        <v>13552.7</v>
      </c>
      <c r="AM22" s="32">
        <v>6726.9440000000004</v>
      </c>
      <c r="AN22" s="32">
        <v>1677.328</v>
      </c>
      <c r="AO22" s="32">
        <v>0</v>
      </c>
      <c r="AP22" s="32">
        <v>8404.2720000000008</v>
      </c>
      <c r="AQ22" s="32">
        <v>8048.8852941176474</v>
      </c>
      <c r="AR22" s="32">
        <v>57859.17705882353</v>
      </c>
      <c r="AS22" s="32">
        <v>0</v>
      </c>
      <c r="AT22" s="32">
        <v>65908.062352941182</v>
      </c>
      <c r="AU22" s="32">
        <v>7747.8852941176474</v>
      </c>
      <c r="AV22" s="32">
        <v>57859.17705882353</v>
      </c>
      <c r="AW22" s="32">
        <v>0</v>
      </c>
      <c r="AX22" s="32">
        <v>65607.062352941182</v>
      </c>
      <c r="AY22" s="32">
        <v>0</v>
      </c>
      <c r="AZ22" s="32">
        <v>0</v>
      </c>
      <c r="BA22" s="32">
        <v>0</v>
      </c>
      <c r="BB22" s="32">
        <v>0</v>
      </c>
      <c r="BC22" s="32">
        <v>0</v>
      </c>
      <c r="BD22" s="32">
        <v>0</v>
      </c>
      <c r="BE22" s="32">
        <v>0</v>
      </c>
      <c r="BF22" s="32">
        <v>0</v>
      </c>
      <c r="BG22" s="32">
        <v>0</v>
      </c>
      <c r="BH22" s="32">
        <v>0</v>
      </c>
      <c r="BI22" s="32">
        <v>0</v>
      </c>
      <c r="BJ22" s="32">
        <v>0</v>
      </c>
      <c r="BK22" s="32">
        <v>0</v>
      </c>
      <c r="BL22" s="32">
        <v>0</v>
      </c>
      <c r="BM22" s="32">
        <v>0</v>
      </c>
      <c r="BN22" s="32">
        <v>0</v>
      </c>
      <c r="BO22" s="32">
        <v>0</v>
      </c>
      <c r="BP22" s="32">
        <v>0</v>
      </c>
      <c r="BQ22" s="32">
        <v>0</v>
      </c>
      <c r="BR22" s="32">
        <v>0</v>
      </c>
      <c r="BS22" s="32">
        <v>0</v>
      </c>
      <c r="BT22" s="32">
        <v>0</v>
      </c>
      <c r="BU22" s="32">
        <v>0</v>
      </c>
      <c r="BV22" s="32">
        <v>0</v>
      </c>
      <c r="BW22" s="32">
        <v>0</v>
      </c>
      <c r="BX22" s="32">
        <v>0</v>
      </c>
      <c r="BY22" s="32">
        <v>0</v>
      </c>
      <c r="BZ22" s="32">
        <v>0</v>
      </c>
      <c r="CA22" s="32">
        <v>0</v>
      </c>
      <c r="CB22" s="32">
        <v>0</v>
      </c>
      <c r="CC22" s="32">
        <v>0</v>
      </c>
      <c r="CD22" s="32">
        <v>0</v>
      </c>
      <c r="CE22" s="32">
        <v>0</v>
      </c>
      <c r="CF22" s="32">
        <v>0</v>
      </c>
      <c r="CG22" s="32">
        <v>0</v>
      </c>
      <c r="CH22" s="32">
        <v>0</v>
      </c>
      <c r="CI22" s="32">
        <v>0</v>
      </c>
      <c r="CJ22" s="32">
        <v>0</v>
      </c>
      <c r="CK22" s="32">
        <v>0</v>
      </c>
      <c r="CL22" s="32">
        <v>0</v>
      </c>
      <c r="CM22" s="32">
        <v>1249.6099999999999</v>
      </c>
      <c r="CN22" s="32">
        <v>0</v>
      </c>
      <c r="CO22" s="32">
        <v>0</v>
      </c>
      <c r="CP22" s="32">
        <v>1249.6099999999999</v>
      </c>
      <c r="CQ22" s="32">
        <v>249.92199999999991</v>
      </c>
      <c r="CR22" s="32">
        <v>0</v>
      </c>
      <c r="CS22" s="32">
        <v>0</v>
      </c>
      <c r="CT22" s="32">
        <v>249.92199999999991</v>
      </c>
      <c r="CU22" s="32">
        <v>4722.1000000000004</v>
      </c>
      <c r="CV22" s="32">
        <v>28249.120000000003</v>
      </c>
      <c r="CW22" s="32">
        <v>0</v>
      </c>
      <c r="CX22" s="32">
        <v>32971.22</v>
      </c>
      <c r="CY22" s="32">
        <v>1824.4200000000005</v>
      </c>
      <c r="CZ22" s="32">
        <v>28249.120000000003</v>
      </c>
      <c r="DA22" s="32">
        <v>0</v>
      </c>
      <c r="DB22" s="32">
        <v>30073.540000000005</v>
      </c>
      <c r="DC22" s="32">
        <v>0</v>
      </c>
      <c r="DD22" s="32">
        <v>0</v>
      </c>
      <c r="DE22" s="32">
        <v>0</v>
      </c>
      <c r="DF22" s="32">
        <v>0</v>
      </c>
      <c r="DG22" s="32">
        <v>0</v>
      </c>
      <c r="DH22" s="32">
        <v>0</v>
      </c>
      <c r="DI22" s="32">
        <v>0</v>
      </c>
      <c r="DJ22" s="32">
        <v>0</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0</v>
      </c>
      <c r="EP22" s="32">
        <v>0</v>
      </c>
      <c r="EQ22" s="32">
        <f t="shared" si="0"/>
        <v>1004179.8758377734</v>
      </c>
      <c r="ER22" s="32">
        <f t="shared" si="1"/>
        <v>313799.10791016626</v>
      </c>
      <c r="ES22" s="32">
        <f t="shared" si="2"/>
        <v>0</v>
      </c>
      <c r="ET22" s="32">
        <f t="shared" si="3"/>
        <v>1317978.9837479398</v>
      </c>
      <c r="EU22" s="32">
        <f t="shared" si="4"/>
        <v>995812.42183777352</v>
      </c>
      <c r="EV22" s="32">
        <f t="shared" si="5"/>
        <v>312819.76591016626</v>
      </c>
      <c r="EW22" s="32">
        <f t="shared" si="6"/>
        <v>0</v>
      </c>
      <c r="EX22" s="32">
        <f t="shared" si="7"/>
        <v>1308632.18774794</v>
      </c>
    </row>
    <row r="23" spans="1:154" ht="24.95" customHeight="1" x14ac:dyDescent="0.2">
      <c r="A23" s="20">
        <v>16</v>
      </c>
      <c r="B23" s="33" t="s">
        <v>40</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288918.74000000011</v>
      </c>
      <c r="AJ23" s="32">
        <v>157533.18</v>
      </c>
      <c r="AK23" s="32">
        <v>0</v>
      </c>
      <c r="AL23" s="32">
        <v>446451.9200000001</v>
      </c>
      <c r="AM23" s="32">
        <v>157790.0800000001</v>
      </c>
      <c r="AN23" s="32">
        <v>64677.42</v>
      </c>
      <c r="AO23" s="32">
        <v>0</v>
      </c>
      <c r="AP23" s="32">
        <v>222467.50000000012</v>
      </c>
      <c r="AQ23" s="32">
        <v>13977.667794117649</v>
      </c>
      <c r="AR23" s="32">
        <v>93036.447058823542</v>
      </c>
      <c r="AS23" s="32">
        <v>0</v>
      </c>
      <c r="AT23" s="32">
        <v>107014.11485294119</v>
      </c>
      <c r="AU23" s="32">
        <v>8651.6877941176499</v>
      </c>
      <c r="AV23" s="32">
        <v>87472.447058823542</v>
      </c>
      <c r="AW23" s="32">
        <v>0</v>
      </c>
      <c r="AX23" s="32">
        <v>96124.134852941192</v>
      </c>
      <c r="AY23" s="32">
        <v>0</v>
      </c>
      <c r="AZ23" s="32">
        <v>0</v>
      </c>
      <c r="BA23" s="32">
        <v>0</v>
      </c>
      <c r="BB23" s="32">
        <v>0</v>
      </c>
      <c r="BC23" s="32">
        <v>0</v>
      </c>
      <c r="BD23" s="32">
        <v>0</v>
      </c>
      <c r="BE23" s="32">
        <v>0</v>
      </c>
      <c r="BF23" s="32">
        <v>0</v>
      </c>
      <c r="BG23" s="32">
        <v>583460</v>
      </c>
      <c r="BH23" s="32">
        <v>0</v>
      </c>
      <c r="BI23" s="32">
        <v>0</v>
      </c>
      <c r="BJ23" s="32">
        <v>583460</v>
      </c>
      <c r="BK23" s="32">
        <v>0</v>
      </c>
      <c r="BL23" s="32">
        <v>0</v>
      </c>
      <c r="BM23" s="32">
        <v>0</v>
      </c>
      <c r="BN23" s="32">
        <v>0</v>
      </c>
      <c r="BO23" s="32">
        <v>0</v>
      </c>
      <c r="BP23" s="32">
        <v>0</v>
      </c>
      <c r="BQ23" s="32">
        <v>0</v>
      </c>
      <c r="BR23" s="32">
        <v>0</v>
      </c>
      <c r="BS23" s="32">
        <v>0</v>
      </c>
      <c r="BT23" s="32">
        <v>0</v>
      </c>
      <c r="BU23" s="32">
        <v>0</v>
      </c>
      <c r="BV23" s="32">
        <v>0</v>
      </c>
      <c r="BW23" s="32">
        <v>0</v>
      </c>
      <c r="BX23" s="32">
        <v>0</v>
      </c>
      <c r="BY23" s="32">
        <v>0</v>
      </c>
      <c r="BZ23" s="32">
        <v>0</v>
      </c>
      <c r="CA23" s="32">
        <v>0</v>
      </c>
      <c r="CB23" s="32">
        <v>0</v>
      </c>
      <c r="CC23" s="32">
        <v>0</v>
      </c>
      <c r="CD23" s="32">
        <v>0</v>
      </c>
      <c r="CE23" s="32">
        <v>0</v>
      </c>
      <c r="CF23" s="32">
        <v>0</v>
      </c>
      <c r="CG23" s="32">
        <v>0</v>
      </c>
      <c r="CH23" s="32">
        <v>0</v>
      </c>
      <c r="CI23" s="32">
        <v>0</v>
      </c>
      <c r="CJ23" s="32">
        <v>0</v>
      </c>
      <c r="CK23" s="32">
        <v>0</v>
      </c>
      <c r="CL23" s="32">
        <v>0</v>
      </c>
      <c r="CM23" s="32">
        <v>0</v>
      </c>
      <c r="CN23" s="32">
        <v>574.57000000000005</v>
      </c>
      <c r="CO23" s="32">
        <v>0</v>
      </c>
      <c r="CP23" s="32">
        <v>574.57000000000005</v>
      </c>
      <c r="CQ23" s="32">
        <v>0</v>
      </c>
      <c r="CR23" s="32">
        <v>114.91399999999999</v>
      </c>
      <c r="CS23" s="32">
        <v>0</v>
      </c>
      <c r="CT23" s="32">
        <v>114.91399999999999</v>
      </c>
      <c r="CU23" s="32">
        <v>15186.9</v>
      </c>
      <c r="CV23" s="32">
        <v>0</v>
      </c>
      <c r="CW23" s="32">
        <v>0</v>
      </c>
      <c r="CX23" s="32">
        <v>15186.9</v>
      </c>
      <c r="CY23" s="32">
        <v>571.91924999999901</v>
      </c>
      <c r="CZ23" s="32">
        <v>0</v>
      </c>
      <c r="DA23" s="32">
        <v>0</v>
      </c>
      <c r="DB23" s="32">
        <v>571.91924999999901</v>
      </c>
      <c r="DC23" s="32">
        <v>0</v>
      </c>
      <c r="DD23" s="32">
        <v>0</v>
      </c>
      <c r="DE23" s="32">
        <v>0</v>
      </c>
      <c r="DF23" s="32">
        <v>0</v>
      </c>
      <c r="DG23" s="32">
        <v>0</v>
      </c>
      <c r="DH23" s="32">
        <v>0</v>
      </c>
      <c r="DI23" s="32">
        <v>0</v>
      </c>
      <c r="DJ23" s="32">
        <v>0</v>
      </c>
      <c r="DK23" s="32">
        <v>0</v>
      </c>
      <c r="DL23" s="32">
        <v>0</v>
      </c>
      <c r="DM23" s="32">
        <v>0</v>
      </c>
      <c r="DN23" s="32">
        <v>0</v>
      </c>
      <c r="DO23" s="32">
        <v>0</v>
      </c>
      <c r="DP23" s="32">
        <v>0</v>
      </c>
      <c r="DQ23" s="32">
        <v>0</v>
      </c>
      <c r="DR23" s="32">
        <v>0</v>
      </c>
      <c r="DS23" s="32">
        <v>0</v>
      </c>
      <c r="DT23" s="32">
        <v>0</v>
      </c>
      <c r="DU23" s="32">
        <v>0</v>
      </c>
      <c r="DV23" s="32">
        <v>0</v>
      </c>
      <c r="DW23" s="32">
        <v>0</v>
      </c>
      <c r="DX23" s="32">
        <v>0</v>
      </c>
      <c r="DY23" s="32">
        <v>0</v>
      </c>
      <c r="DZ23" s="32">
        <v>0</v>
      </c>
      <c r="EA23" s="32">
        <v>0</v>
      </c>
      <c r="EB23" s="32">
        <v>0</v>
      </c>
      <c r="EC23" s="32">
        <v>0</v>
      </c>
      <c r="ED23" s="32">
        <v>0</v>
      </c>
      <c r="EE23" s="32">
        <v>0</v>
      </c>
      <c r="EF23" s="32">
        <v>0</v>
      </c>
      <c r="EG23" s="32">
        <v>0</v>
      </c>
      <c r="EH23" s="32">
        <v>0</v>
      </c>
      <c r="EI23" s="32">
        <v>0</v>
      </c>
      <c r="EJ23" s="32">
        <v>0</v>
      </c>
      <c r="EK23" s="32">
        <v>0</v>
      </c>
      <c r="EL23" s="32">
        <v>0</v>
      </c>
      <c r="EM23" s="32">
        <v>0</v>
      </c>
      <c r="EN23" s="32">
        <v>0</v>
      </c>
      <c r="EO23" s="32">
        <v>0</v>
      </c>
      <c r="EP23" s="32">
        <v>0</v>
      </c>
      <c r="EQ23" s="32">
        <f t="shared" si="0"/>
        <v>901543.30779411772</v>
      </c>
      <c r="ER23" s="32">
        <f t="shared" si="1"/>
        <v>251144.19705882354</v>
      </c>
      <c r="ES23" s="32">
        <f t="shared" si="2"/>
        <v>0</v>
      </c>
      <c r="ET23" s="32">
        <f t="shared" si="3"/>
        <v>1152687.5048529413</v>
      </c>
      <c r="EU23" s="32">
        <f t="shared" si="4"/>
        <v>167013.68704411775</v>
      </c>
      <c r="EV23" s="32">
        <f t="shared" si="5"/>
        <v>152264.78105882352</v>
      </c>
      <c r="EW23" s="32">
        <f t="shared" si="6"/>
        <v>0</v>
      </c>
      <c r="EX23" s="32">
        <f t="shared" si="7"/>
        <v>319278.46810294129</v>
      </c>
    </row>
    <row r="24" spans="1:154" ht="24.95" customHeight="1" x14ac:dyDescent="0.2">
      <c r="A24" s="20">
        <v>17</v>
      </c>
      <c r="B24" s="33" t="s">
        <v>41</v>
      </c>
      <c r="C24" s="32">
        <v>0</v>
      </c>
      <c r="D24" s="32">
        <v>0</v>
      </c>
      <c r="E24" s="32">
        <v>0</v>
      </c>
      <c r="F24" s="32">
        <v>0</v>
      </c>
      <c r="G24" s="32">
        <v>0</v>
      </c>
      <c r="H24" s="32">
        <v>0</v>
      </c>
      <c r="I24" s="32">
        <v>0</v>
      </c>
      <c r="J24" s="32">
        <v>0</v>
      </c>
      <c r="K24" s="32">
        <v>0</v>
      </c>
      <c r="L24" s="32">
        <v>0</v>
      </c>
      <c r="M24" s="32">
        <v>0</v>
      </c>
      <c r="N24" s="32">
        <v>0</v>
      </c>
      <c r="O24" s="32">
        <v>0</v>
      </c>
      <c r="P24" s="32">
        <v>0</v>
      </c>
      <c r="Q24" s="32">
        <v>0</v>
      </c>
      <c r="R24" s="32">
        <v>0</v>
      </c>
      <c r="S24" s="32">
        <v>0</v>
      </c>
      <c r="T24" s="32">
        <v>0</v>
      </c>
      <c r="U24" s="32">
        <v>0</v>
      </c>
      <c r="V24" s="32">
        <v>0</v>
      </c>
      <c r="W24" s="32">
        <v>0</v>
      </c>
      <c r="X24" s="32">
        <v>0</v>
      </c>
      <c r="Y24" s="32">
        <v>0</v>
      </c>
      <c r="Z24" s="32">
        <v>0</v>
      </c>
      <c r="AA24" s="32">
        <v>0</v>
      </c>
      <c r="AB24" s="32">
        <v>0</v>
      </c>
      <c r="AC24" s="32">
        <v>0</v>
      </c>
      <c r="AD24" s="32">
        <v>0</v>
      </c>
      <c r="AE24" s="32">
        <v>0</v>
      </c>
      <c r="AF24" s="32">
        <v>0</v>
      </c>
      <c r="AG24" s="32">
        <v>0</v>
      </c>
      <c r="AH24" s="32">
        <v>0</v>
      </c>
      <c r="AI24" s="32">
        <v>10239.790000000001</v>
      </c>
      <c r="AJ24" s="32">
        <v>3319.8900000000003</v>
      </c>
      <c r="AK24" s="32">
        <v>0</v>
      </c>
      <c r="AL24" s="32">
        <v>13559.68</v>
      </c>
      <c r="AM24" s="32">
        <v>10239.790000000001</v>
      </c>
      <c r="AN24" s="32">
        <v>3319.8900000000003</v>
      </c>
      <c r="AO24" s="32">
        <v>0</v>
      </c>
      <c r="AP24" s="32">
        <v>13559.68</v>
      </c>
      <c r="AQ24" s="32">
        <v>7320.1977941176474</v>
      </c>
      <c r="AR24" s="32">
        <v>83041.447058823542</v>
      </c>
      <c r="AS24" s="32">
        <v>0</v>
      </c>
      <c r="AT24" s="32">
        <v>90361.644852941186</v>
      </c>
      <c r="AU24" s="32">
        <v>7320.1977941176474</v>
      </c>
      <c r="AV24" s="32">
        <v>83041.447058823542</v>
      </c>
      <c r="AW24" s="32">
        <v>0</v>
      </c>
      <c r="AX24" s="32">
        <v>90361.644852941186</v>
      </c>
      <c r="AY24" s="32">
        <v>0</v>
      </c>
      <c r="AZ24" s="32">
        <v>0</v>
      </c>
      <c r="BA24" s="32">
        <v>0</v>
      </c>
      <c r="BB24" s="32">
        <v>0</v>
      </c>
      <c r="BC24" s="32">
        <v>0</v>
      </c>
      <c r="BD24" s="32">
        <v>0</v>
      </c>
      <c r="BE24" s="32">
        <v>0</v>
      </c>
      <c r="BF24" s="32">
        <v>0</v>
      </c>
      <c r="BG24" s="32">
        <v>0</v>
      </c>
      <c r="BH24" s="32">
        <v>0</v>
      </c>
      <c r="BI24" s="32">
        <v>0</v>
      </c>
      <c r="BJ24" s="32">
        <v>0</v>
      </c>
      <c r="BK24" s="32">
        <v>0</v>
      </c>
      <c r="BL24" s="32">
        <v>0</v>
      </c>
      <c r="BM24" s="32">
        <v>0</v>
      </c>
      <c r="BN24" s="32">
        <v>0</v>
      </c>
      <c r="BO24" s="32">
        <v>0</v>
      </c>
      <c r="BP24" s="32">
        <v>0</v>
      </c>
      <c r="BQ24" s="32">
        <v>0</v>
      </c>
      <c r="BR24" s="32">
        <v>0</v>
      </c>
      <c r="BS24" s="32">
        <v>0</v>
      </c>
      <c r="BT24" s="32">
        <v>0</v>
      </c>
      <c r="BU24" s="32">
        <v>0</v>
      </c>
      <c r="BV24" s="32">
        <v>0</v>
      </c>
      <c r="BW24" s="32">
        <v>0</v>
      </c>
      <c r="BX24" s="32">
        <v>0</v>
      </c>
      <c r="BY24" s="32">
        <v>0</v>
      </c>
      <c r="BZ24" s="32">
        <v>0</v>
      </c>
      <c r="CA24" s="32">
        <v>0</v>
      </c>
      <c r="CB24" s="32">
        <v>0</v>
      </c>
      <c r="CC24" s="32">
        <v>0</v>
      </c>
      <c r="CD24" s="32">
        <v>0</v>
      </c>
      <c r="CE24" s="32">
        <v>0</v>
      </c>
      <c r="CF24" s="32">
        <v>0</v>
      </c>
      <c r="CG24" s="32">
        <v>0</v>
      </c>
      <c r="CH24" s="32">
        <v>0</v>
      </c>
      <c r="CI24" s="32">
        <v>0</v>
      </c>
      <c r="CJ24" s="32">
        <v>0</v>
      </c>
      <c r="CK24" s="32">
        <v>0</v>
      </c>
      <c r="CL24" s="32">
        <v>0</v>
      </c>
      <c r="CM24" s="32">
        <v>0</v>
      </c>
      <c r="CN24" s="32">
        <v>0</v>
      </c>
      <c r="CO24" s="32">
        <v>0</v>
      </c>
      <c r="CP24" s="32">
        <v>0</v>
      </c>
      <c r="CQ24" s="32">
        <v>0</v>
      </c>
      <c r="CR24" s="32">
        <v>0</v>
      </c>
      <c r="CS24" s="32">
        <v>0</v>
      </c>
      <c r="CT24" s="32">
        <v>0</v>
      </c>
      <c r="CU24" s="32">
        <v>0</v>
      </c>
      <c r="CV24" s="32">
        <v>0</v>
      </c>
      <c r="CW24" s="32">
        <v>0</v>
      </c>
      <c r="CX24" s="32">
        <v>0</v>
      </c>
      <c r="CY24" s="32">
        <v>0</v>
      </c>
      <c r="CZ24" s="32">
        <v>0</v>
      </c>
      <c r="DA24" s="32">
        <v>0</v>
      </c>
      <c r="DB24" s="32">
        <v>0</v>
      </c>
      <c r="DC24" s="32">
        <v>0</v>
      </c>
      <c r="DD24" s="32">
        <v>0</v>
      </c>
      <c r="DE24" s="32">
        <v>0</v>
      </c>
      <c r="DF24" s="32">
        <v>0</v>
      </c>
      <c r="DG24" s="32">
        <v>0</v>
      </c>
      <c r="DH24" s="32">
        <v>0</v>
      </c>
      <c r="DI24" s="32">
        <v>0</v>
      </c>
      <c r="DJ24" s="32">
        <v>0</v>
      </c>
      <c r="DK24" s="32">
        <v>10779</v>
      </c>
      <c r="DL24" s="32">
        <v>0</v>
      </c>
      <c r="DM24" s="32">
        <v>0</v>
      </c>
      <c r="DN24" s="32">
        <v>10779</v>
      </c>
      <c r="DO24" s="32">
        <v>10779</v>
      </c>
      <c r="DP24" s="32">
        <v>0</v>
      </c>
      <c r="DQ24" s="32">
        <v>0</v>
      </c>
      <c r="DR24" s="32">
        <v>10779</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f t="shared" si="0"/>
        <v>28338.987794117649</v>
      </c>
      <c r="ER24" s="32">
        <f t="shared" si="1"/>
        <v>86361.337058823541</v>
      </c>
      <c r="ES24" s="32">
        <f t="shared" si="2"/>
        <v>0</v>
      </c>
      <c r="ET24" s="32">
        <f t="shared" si="3"/>
        <v>114700.32485294118</v>
      </c>
      <c r="EU24" s="32">
        <f t="shared" si="4"/>
        <v>28338.987794117649</v>
      </c>
      <c r="EV24" s="32">
        <f t="shared" si="5"/>
        <v>86361.337058823541</v>
      </c>
      <c r="EW24" s="32">
        <f t="shared" si="6"/>
        <v>0</v>
      </c>
      <c r="EX24" s="32">
        <f t="shared" si="7"/>
        <v>114700.32485294118</v>
      </c>
    </row>
    <row r="25" spans="1:154" x14ac:dyDescent="0.2">
      <c r="A25" s="22"/>
      <c r="B25" s="40" t="s">
        <v>22</v>
      </c>
      <c r="C25" s="35">
        <f t="shared" ref="C25" si="8">SUM(C8:C24)</f>
        <v>4441774.4399999995</v>
      </c>
      <c r="D25" s="35">
        <f t="shared" ref="D25" si="9">SUM(D8:D24)</f>
        <v>3745436.8399999952</v>
      </c>
      <c r="E25" s="35">
        <f t="shared" ref="E25" si="10">SUM(E8:E24)</f>
        <v>499999.9</v>
      </c>
      <c r="F25" s="35">
        <f t="shared" ref="F25" si="11">SUM(F8:F24)</f>
        <v>8687211.179999996</v>
      </c>
      <c r="G25" s="35">
        <f t="shared" ref="G25" si="12">SUM(G8:G24)</f>
        <v>1515121.8074801513</v>
      </c>
      <c r="H25" s="35">
        <f t="shared" ref="H25" si="13">SUM(H8:H24)</f>
        <v>3692665.1653732248</v>
      </c>
      <c r="I25" s="35">
        <f t="shared" ref="I25" si="14">SUM(I8:I24)</f>
        <v>476408.55964661867</v>
      </c>
      <c r="J25" s="35">
        <f t="shared" ref="J25" si="15">SUM(J8:J24)</f>
        <v>5684195.5324999951</v>
      </c>
      <c r="K25" s="35">
        <f t="shared" ref="K25" si="16">SUM(K8:K24)</f>
        <v>254079.3</v>
      </c>
      <c r="L25" s="35">
        <f t="shared" ref="L25" si="17">SUM(L8:L24)</f>
        <v>411452.16000000003</v>
      </c>
      <c r="M25" s="35">
        <f t="shared" ref="M25" si="18">SUM(M8:M24)</f>
        <v>10195.65</v>
      </c>
      <c r="N25" s="35">
        <f t="shared" ref="N25" si="19">SUM(N8:N24)</f>
        <v>675727.11</v>
      </c>
      <c r="O25" s="35">
        <f t="shared" ref="O25" si="20">SUM(O8:O24)</f>
        <v>254079.3</v>
      </c>
      <c r="P25" s="35">
        <f t="shared" ref="P25" si="21">SUM(P8:P24)</f>
        <v>411452.16000000003</v>
      </c>
      <c r="Q25" s="35">
        <f t="shared" ref="Q25" si="22">SUM(Q8:Q24)</f>
        <v>10195.65</v>
      </c>
      <c r="R25" s="35">
        <f t="shared" ref="R25" si="23">SUM(R8:R24)</f>
        <v>675727.11</v>
      </c>
      <c r="S25" s="35">
        <f t="shared" ref="S25" si="24">SUM(S8:S24)</f>
        <v>164705.96</v>
      </c>
      <c r="T25" s="35">
        <f t="shared" ref="T25" si="25">SUM(T8:T24)</f>
        <v>19722.53</v>
      </c>
      <c r="U25" s="35">
        <f t="shared" ref="U25" si="26">SUM(U8:U24)</f>
        <v>20342.25</v>
      </c>
      <c r="V25" s="35">
        <f t="shared" ref="V25" si="27">SUM(V8:V24)</f>
        <v>204770.74</v>
      </c>
      <c r="W25" s="35">
        <f t="shared" ref="W25" si="28">SUM(W8:W24)</f>
        <v>108165.9975</v>
      </c>
      <c r="X25" s="35">
        <f t="shared" ref="X25" si="29">SUM(X8:X24)</f>
        <v>19722.53</v>
      </c>
      <c r="Y25" s="35">
        <f t="shared" ref="Y25" si="30">SUM(Y8:Y24)</f>
        <v>20102.669999999998</v>
      </c>
      <c r="Z25" s="35">
        <f t="shared" ref="Z25" si="31">SUM(Z8:Z24)</f>
        <v>147991.19750000001</v>
      </c>
      <c r="AA25" s="35">
        <f t="shared" ref="AA25" si="32">SUM(AA8:AA24)</f>
        <v>81864623.385171533</v>
      </c>
      <c r="AB25" s="35">
        <f t="shared" ref="AB25" si="33">SUM(AB8:AB24)</f>
        <v>8887290.6708310172</v>
      </c>
      <c r="AC25" s="35">
        <f t="shared" ref="AC25" si="34">SUM(AC8:AC24)</f>
        <v>48817526.905208059</v>
      </c>
      <c r="AD25" s="35">
        <f t="shared" ref="AD25" si="35">SUM(AD8:AD24)</f>
        <v>139569440.96121064</v>
      </c>
      <c r="AE25" s="35">
        <f t="shared" ref="AE25" si="36">SUM(AE8:AE24)</f>
        <v>81767473.844121516</v>
      </c>
      <c r="AF25" s="35">
        <f t="shared" ref="AF25" si="37">SUM(AF8:AF24)</f>
        <v>8887284.9050710164</v>
      </c>
      <c r="AG25" s="35">
        <f t="shared" ref="AG25" si="38">SUM(AG8:AG24)</f>
        <v>47450283.075010598</v>
      </c>
      <c r="AH25" s="35">
        <f t="shared" ref="AH25" si="39">SUM(AH8:AH24)</f>
        <v>138105041.82420313</v>
      </c>
      <c r="AI25" s="35">
        <f t="shared" ref="AI25" si="40">SUM(AI8:AI24)</f>
        <v>14352436.732763482</v>
      </c>
      <c r="AJ25" s="35">
        <f t="shared" ref="AJ25" si="41">SUM(AJ8:AJ24)</f>
        <v>28619957.763158511</v>
      </c>
      <c r="AK25" s="35">
        <f t="shared" ref="AK25" si="42">SUM(AK8:AK24)</f>
        <v>5610762.2732880004</v>
      </c>
      <c r="AL25" s="35">
        <f t="shared" ref="AL25" si="43">SUM(AL8:AL24)</f>
        <v>48583156.769209996</v>
      </c>
      <c r="AM25" s="35">
        <f t="shared" ref="AM25" si="44">SUM(AM8:AM24)</f>
        <v>11774897.203334071</v>
      </c>
      <c r="AN25" s="35">
        <f t="shared" ref="AN25" si="45">SUM(AN8:AN24)</f>
        <v>21430349.918544155</v>
      </c>
      <c r="AO25" s="35">
        <f t="shared" ref="AO25" si="46">SUM(AO8:AO24)</f>
        <v>3309490.8349247565</v>
      </c>
      <c r="AP25" s="35">
        <f t="shared" ref="AP25" si="47">SUM(AP8:AP24)</f>
        <v>36514737.956802979</v>
      </c>
      <c r="AQ25" s="35">
        <f t="shared" ref="AQ25" si="48">SUM(AQ8:AQ24)</f>
        <v>2228589.7658030004</v>
      </c>
      <c r="AR25" s="35">
        <f t="shared" ref="AR25" si="49">SUM(AR8:AR24)</f>
        <v>4773267.5945381774</v>
      </c>
      <c r="AS25" s="35">
        <f t="shared" ref="AS25" si="50">SUM(AS8:AS24)</f>
        <v>614758.5199999999</v>
      </c>
      <c r="AT25" s="35">
        <f t="shared" ref="AT25" si="51">SUM(AT8:AT24)</f>
        <v>7616615.8803411769</v>
      </c>
      <c r="AU25" s="35">
        <f t="shared" ref="AU25" si="52">SUM(AU8:AU24)</f>
        <v>1915284.3422588829</v>
      </c>
      <c r="AV25" s="35">
        <f t="shared" ref="AV25" si="53">SUM(AV8:AV24)</f>
        <v>3928654.9954793518</v>
      </c>
      <c r="AW25" s="35">
        <f t="shared" ref="AW25" si="54">SUM(AW8:AW24)</f>
        <v>405614.06</v>
      </c>
      <c r="AX25" s="35">
        <f t="shared" ref="AX25" si="55">SUM(AX8:AX24)</f>
        <v>6249553.397738236</v>
      </c>
      <c r="AY25" s="35">
        <f t="shared" ref="AY25" si="56">SUM(AY8:AY24)</f>
        <v>0</v>
      </c>
      <c r="AZ25" s="35">
        <f t="shared" ref="AZ25" si="57">SUM(AZ8:AZ24)</f>
        <v>0</v>
      </c>
      <c r="BA25" s="35">
        <f t="shared" ref="BA25" si="58">SUM(BA8:BA24)</f>
        <v>0</v>
      </c>
      <c r="BB25" s="35">
        <f t="shared" ref="BB25" si="59">SUM(BB8:BB24)</f>
        <v>0</v>
      </c>
      <c r="BC25" s="35">
        <f t="shared" ref="BC25" si="60">SUM(BC8:BC24)</f>
        <v>0</v>
      </c>
      <c r="BD25" s="35">
        <f t="shared" ref="BD25" si="61">SUM(BD8:BD24)</f>
        <v>0</v>
      </c>
      <c r="BE25" s="35">
        <f t="shared" ref="BE25" si="62">SUM(BE8:BE24)</f>
        <v>0</v>
      </c>
      <c r="BF25" s="35">
        <f t="shared" ref="BF25" si="63">SUM(BF8:BF24)</f>
        <v>0</v>
      </c>
      <c r="BG25" s="35">
        <f t="shared" ref="BG25" si="64">SUM(BG8:BG24)</f>
        <v>583460</v>
      </c>
      <c r="BH25" s="35">
        <f t="shared" ref="BH25" si="65">SUM(BH8:BH24)</f>
        <v>0</v>
      </c>
      <c r="BI25" s="35">
        <f t="shared" ref="BI25" si="66">SUM(BI8:BI24)</f>
        <v>0</v>
      </c>
      <c r="BJ25" s="35">
        <f t="shared" ref="BJ25" si="67">SUM(BJ8:BJ24)</f>
        <v>583460</v>
      </c>
      <c r="BK25" s="35">
        <f t="shared" ref="BK25" si="68">SUM(BK8:BK24)</f>
        <v>0</v>
      </c>
      <c r="BL25" s="35">
        <f t="shared" ref="BL25" si="69">SUM(BL8:BL24)</f>
        <v>0</v>
      </c>
      <c r="BM25" s="35">
        <f t="shared" ref="BM25" si="70">SUM(BM8:BM24)</f>
        <v>0</v>
      </c>
      <c r="BN25" s="35">
        <f t="shared" ref="BN25" si="71">SUM(BN8:BN24)</f>
        <v>0</v>
      </c>
      <c r="BO25" s="35">
        <f t="shared" ref="BO25" si="72">SUM(BO8:BO24)</f>
        <v>5710.6705650000013</v>
      </c>
      <c r="BP25" s="35">
        <f t="shared" ref="BP25" si="73">SUM(BP8:BP24)</f>
        <v>0</v>
      </c>
      <c r="BQ25" s="35">
        <f t="shared" ref="BQ25" si="74">SUM(BQ8:BQ24)</f>
        <v>0</v>
      </c>
      <c r="BR25" s="35">
        <f t="shared" ref="BR25" si="75">SUM(BR8:BR24)</f>
        <v>5710.6705650000013</v>
      </c>
      <c r="BS25" s="35">
        <f t="shared" ref="BS25" si="76">SUM(BS8:BS24)</f>
        <v>0</v>
      </c>
      <c r="BT25" s="35">
        <f t="shared" ref="BT25" si="77">SUM(BT8:BT24)</f>
        <v>0</v>
      </c>
      <c r="BU25" s="35">
        <f t="shared" ref="BU25" si="78">SUM(BU8:BU24)</f>
        <v>0</v>
      </c>
      <c r="BV25" s="35">
        <f t="shared" ref="BV25" si="79">SUM(BV8:BV24)</f>
        <v>0</v>
      </c>
      <c r="BW25" s="35">
        <f t="shared" ref="BW25" si="80">SUM(BW8:BW24)</f>
        <v>453986</v>
      </c>
      <c r="BX25" s="35">
        <f t="shared" ref="BX25" si="81">SUM(BX8:BX24)</f>
        <v>0</v>
      </c>
      <c r="BY25" s="35">
        <f t="shared" ref="BY25" si="82">SUM(BY8:BY24)</f>
        <v>0</v>
      </c>
      <c r="BZ25" s="35">
        <f t="shared" ref="BZ25" si="83">SUM(BZ8:BZ24)</f>
        <v>453986</v>
      </c>
      <c r="CA25" s="35">
        <f t="shared" ref="CA25" si="84">SUM(CA8:CA24)</f>
        <v>226993.03</v>
      </c>
      <c r="CB25" s="35">
        <f t="shared" ref="CB25" si="85">SUM(CB8:CB24)</f>
        <v>0</v>
      </c>
      <c r="CC25" s="35">
        <f t="shared" ref="CC25" si="86">SUM(CC8:CC24)</f>
        <v>0</v>
      </c>
      <c r="CD25" s="35">
        <f t="shared" ref="CD25" si="87">SUM(CD8:CD24)</f>
        <v>226993.03</v>
      </c>
      <c r="CE25" s="35">
        <f t="shared" ref="CE25" si="88">SUM(CE8:CE24)</f>
        <v>0</v>
      </c>
      <c r="CF25" s="35">
        <f t="shared" ref="CF25" si="89">SUM(CF8:CF24)</f>
        <v>0</v>
      </c>
      <c r="CG25" s="35">
        <f t="shared" ref="CG25" si="90">SUM(CG8:CG24)</f>
        <v>0</v>
      </c>
      <c r="CH25" s="35">
        <f t="shared" ref="CH25" si="91">SUM(CH8:CH24)</f>
        <v>0</v>
      </c>
      <c r="CI25" s="35">
        <f t="shared" ref="CI25" si="92">SUM(CI8:CI24)</f>
        <v>0</v>
      </c>
      <c r="CJ25" s="35">
        <f t="shared" ref="CJ25" si="93">SUM(CJ8:CJ24)</f>
        <v>0</v>
      </c>
      <c r="CK25" s="35">
        <f t="shared" ref="CK25" si="94">SUM(CK8:CK24)</f>
        <v>0</v>
      </c>
      <c r="CL25" s="35">
        <f t="shared" ref="CL25" si="95">SUM(CL8:CL24)</f>
        <v>0</v>
      </c>
      <c r="CM25" s="35">
        <f t="shared" ref="CM25" si="96">SUM(CM8:CM24)</f>
        <v>1702648.9529999995</v>
      </c>
      <c r="CN25" s="35">
        <f t="shared" ref="CN25" si="97">SUM(CN8:CN24)</f>
        <v>2893.4369999999999</v>
      </c>
      <c r="CO25" s="35">
        <f t="shared" ref="CO25" si="98">SUM(CO8:CO24)</f>
        <v>0</v>
      </c>
      <c r="CP25" s="35">
        <f t="shared" ref="CP25" si="99">SUM(CP8:CP24)</f>
        <v>1705542.3899999997</v>
      </c>
      <c r="CQ25" s="35">
        <f t="shared" ref="CQ25" si="100">SUM(CQ8:CQ24)</f>
        <v>1297575.9705951235</v>
      </c>
      <c r="CR25" s="35">
        <f t="shared" ref="CR25" si="101">SUM(CR8:CR24)</f>
        <v>2262.965404876546</v>
      </c>
      <c r="CS25" s="35">
        <f t="shared" ref="CS25" si="102">SUM(CS8:CS24)</f>
        <v>0</v>
      </c>
      <c r="CT25" s="35">
        <f t="shared" ref="CT25" si="103">SUM(CT8:CT24)</f>
        <v>1299838.936</v>
      </c>
      <c r="CU25" s="35">
        <f t="shared" ref="CU25" si="104">SUM(CU8:CU24)</f>
        <v>209552192.34856999</v>
      </c>
      <c r="CV25" s="35">
        <f t="shared" ref="CV25" si="105">SUM(CV8:CV24)</f>
        <v>2556129.8714300003</v>
      </c>
      <c r="CW25" s="35">
        <f t="shared" ref="CW25" si="106">SUM(CW8:CW24)</f>
        <v>34035</v>
      </c>
      <c r="CX25" s="35">
        <f t="shared" ref="CX25" si="107">SUM(CX8:CX24)</f>
        <v>212142357.21999994</v>
      </c>
      <c r="CY25" s="35">
        <f t="shared" ref="CY25" si="108">SUM(CY8:CY24)</f>
        <v>2965739.1930404138</v>
      </c>
      <c r="CZ25" s="35">
        <f t="shared" ref="CZ25" si="109">SUM(CZ8:CZ24)</f>
        <v>277842.69727279083</v>
      </c>
      <c r="DA25" s="35">
        <f t="shared" ref="DA25" si="110">SUM(DA8:DA24)</f>
        <v>17567.495000000003</v>
      </c>
      <c r="DB25" s="35">
        <f t="shared" ref="DB25" si="111">SUM(DB8:DB24)</f>
        <v>3261149.385313205</v>
      </c>
      <c r="DC25" s="35">
        <f t="shared" ref="DC25" si="112">SUM(DC8:DC24)</f>
        <v>2788128.6299999994</v>
      </c>
      <c r="DD25" s="35">
        <f t="shared" ref="DD25" si="113">SUM(DD8:DD24)</f>
        <v>79550.28</v>
      </c>
      <c r="DE25" s="35">
        <f t="shared" ref="DE25" si="114">SUM(DE8:DE24)</f>
        <v>70</v>
      </c>
      <c r="DF25" s="35">
        <f t="shared" ref="DF25" si="115">SUM(DF8:DF24)</f>
        <v>2867748.9099999992</v>
      </c>
      <c r="DG25" s="35">
        <f t="shared" ref="DG25" si="116">SUM(DG8:DG24)</f>
        <v>42014.825199999585</v>
      </c>
      <c r="DH25" s="35">
        <f t="shared" ref="DH25" si="117">SUM(DH8:DH24)</f>
        <v>79550.28</v>
      </c>
      <c r="DI25" s="35">
        <f t="shared" ref="DI25" si="118">SUM(DI8:DI24)</f>
        <v>70</v>
      </c>
      <c r="DJ25" s="35">
        <f t="shared" ref="DJ25" si="119">SUM(DJ8:DJ24)</f>
        <v>121635.10519999958</v>
      </c>
      <c r="DK25" s="35">
        <f t="shared" ref="DK25" si="120">SUM(DK8:DK24)</f>
        <v>8023822.7000000011</v>
      </c>
      <c r="DL25" s="35">
        <f t="shared" ref="DL25" si="121">SUM(DL8:DL24)</f>
        <v>0</v>
      </c>
      <c r="DM25" s="35">
        <f t="shared" ref="DM25" si="122">SUM(DM8:DM24)</f>
        <v>0</v>
      </c>
      <c r="DN25" s="35">
        <f t="shared" ref="DN25" si="123">SUM(DN8:DN24)</f>
        <v>8023822.7000000011</v>
      </c>
      <c r="DO25" s="35">
        <f t="shared" ref="DO25" si="124">SUM(DO8:DO24)</f>
        <v>3279137.2946000001</v>
      </c>
      <c r="DP25" s="35">
        <f t="shared" ref="DP25" si="125">SUM(DP8:DP24)</f>
        <v>0</v>
      </c>
      <c r="DQ25" s="35">
        <f t="shared" ref="DQ25" si="126">SUM(DQ8:DQ24)</f>
        <v>0</v>
      </c>
      <c r="DR25" s="35">
        <f t="shared" ref="DR25" si="127">SUM(DR8:DR24)</f>
        <v>3279137.2946000001</v>
      </c>
      <c r="DS25" s="35">
        <f t="shared" ref="DS25" si="128">SUM(DS8:DS24)</f>
        <v>0</v>
      </c>
      <c r="DT25" s="35">
        <f t="shared" ref="DT25" si="129">SUM(DT8:DT24)</f>
        <v>265500.06</v>
      </c>
      <c r="DU25" s="35">
        <f t="shared" ref="DU25" si="130">SUM(DU8:DU24)</f>
        <v>0</v>
      </c>
      <c r="DV25" s="35">
        <f t="shared" ref="DV25" si="131">SUM(DV8:DV24)</f>
        <v>265500.06</v>
      </c>
      <c r="DW25" s="35">
        <f t="shared" ref="DW25" si="132">SUM(DW8:DW24)</f>
        <v>0</v>
      </c>
      <c r="DX25" s="35">
        <f t="shared" ref="DX25" si="133">SUM(DX8:DX24)</f>
        <v>265500.06</v>
      </c>
      <c r="DY25" s="35">
        <f t="shared" ref="DY25" si="134">SUM(DY8:DY24)</f>
        <v>0</v>
      </c>
      <c r="DZ25" s="35">
        <f t="shared" ref="DZ25" si="135">SUM(DZ8:DZ24)</f>
        <v>265500.06</v>
      </c>
      <c r="EA25" s="35">
        <f t="shared" ref="EA25" si="136">SUM(EA8:EA24)</f>
        <v>1482285.9</v>
      </c>
      <c r="EB25" s="35">
        <f t="shared" ref="EB25" si="137">SUM(EB8:EB24)</f>
        <v>341403.70999999967</v>
      </c>
      <c r="EC25" s="35">
        <f t="shared" ref="EC25" si="138">SUM(EC8:EC24)</f>
        <v>20214</v>
      </c>
      <c r="ED25" s="35">
        <f t="shared" ref="ED25" si="139">SUM(ED8:ED24)</f>
        <v>1843903.6099999996</v>
      </c>
      <c r="EE25" s="35">
        <f t="shared" ref="EE25" si="140">SUM(EE8:EE24)</f>
        <v>629784.89875000017</v>
      </c>
      <c r="EF25" s="35">
        <f t="shared" ref="EF25" si="141">SUM(EF8:EF24)</f>
        <v>338642.20999999967</v>
      </c>
      <c r="EG25" s="35">
        <f t="shared" ref="EG25" si="142">SUM(EG8:EG24)</f>
        <v>19012.364999999998</v>
      </c>
      <c r="EH25" s="35">
        <f t="shared" ref="EH25" si="143">SUM(EH8:EH24)</f>
        <v>987439.47374999977</v>
      </c>
      <c r="EI25" s="35">
        <f t="shared" ref="EI25" si="144">SUM(EI8:EI24)</f>
        <v>0</v>
      </c>
      <c r="EJ25" s="35">
        <f t="shared" ref="EJ25" si="145">SUM(EJ8:EJ24)</f>
        <v>0</v>
      </c>
      <c r="EK25" s="35">
        <f t="shared" ref="EK25" si="146">SUM(EK8:EK24)</f>
        <v>0</v>
      </c>
      <c r="EL25" s="35">
        <f t="shared" ref="EL25" si="147">SUM(EL8:EL24)</f>
        <v>0</v>
      </c>
      <c r="EM25" s="35">
        <f t="shared" ref="EM25" si="148">SUM(EM8:EM24)</f>
        <v>0</v>
      </c>
      <c r="EN25" s="35">
        <f t="shared" ref="EN25" si="149">SUM(EN8:EN24)</f>
        <v>0</v>
      </c>
      <c r="EO25" s="35">
        <f t="shared" ref="EO25" si="150">SUM(EO8:EO24)</f>
        <v>0</v>
      </c>
      <c r="EP25" s="35">
        <f t="shared" ref="EP25" si="151">SUM(EP8:EP24)</f>
        <v>0</v>
      </c>
      <c r="EQ25" s="35">
        <f t="shared" ref="EQ25" si="152">SUM(EQ8:EQ24)</f>
        <v>327898444.78587306</v>
      </c>
      <c r="ER25" s="35">
        <f t="shared" ref="ER25" si="153">SUM(ER8:ER24)</f>
        <v>49702604.916957699</v>
      </c>
      <c r="ES25" s="35">
        <f t="shared" ref="ES25" si="154">SUM(ES8:ES24)</f>
        <v>55627904.498496063</v>
      </c>
      <c r="ET25" s="35">
        <f t="shared" ref="ET25" si="155">SUM(ET8:ET24)</f>
        <v>433228954.20132685</v>
      </c>
      <c r="EU25" s="35">
        <f t="shared" ref="EU25" si="156">SUM(EU8:EU24)</f>
        <v>105776267.70688014</v>
      </c>
      <c r="EV25" s="35">
        <f t="shared" ref="EV25" si="157">SUM(EV8:EV24)</f>
        <v>39333927.8871454</v>
      </c>
      <c r="EW25" s="35">
        <f t="shared" ref="EW25" si="158">SUM(EW8:EW24)</f>
        <v>51708744.709581964</v>
      </c>
      <c r="EX25" s="35">
        <f t="shared" ref="EX25" si="159">SUM(EX8:EX24)</f>
        <v>196818940.30360752</v>
      </c>
    </row>
    <row r="26" spans="1:154" x14ac:dyDescent="0.2">
      <c r="A26" s="41"/>
      <c r="B26" s="47"/>
      <c r="C26" s="44"/>
      <c r="D26" s="44"/>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c r="AL26" s="44"/>
      <c r="AM26" s="44"/>
      <c r="AN26" s="44"/>
      <c r="AO26" s="44"/>
      <c r="AP26" s="44"/>
      <c r="AQ26" s="44"/>
      <c r="AR26" s="44"/>
      <c r="AS26" s="44"/>
      <c r="AT26" s="44"/>
      <c r="AU26" s="44"/>
      <c r="AV26" s="44"/>
      <c r="AW26" s="44"/>
      <c r="AX26" s="44"/>
      <c r="AY26" s="44"/>
      <c r="AZ26" s="44"/>
      <c r="BA26" s="44"/>
      <c r="BB26" s="44"/>
      <c r="BC26" s="44"/>
      <c r="BD26" s="44"/>
      <c r="BE26" s="44"/>
      <c r="BF26" s="44"/>
      <c r="BG26" s="44"/>
      <c r="BH26" s="44"/>
      <c r="BI26" s="44"/>
      <c r="BJ26" s="44"/>
      <c r="BK26" s="44"/>
      <c r="BL26" s="44"/>
      <c r="BM26" s="44"/>
      <c r="BN26" s="44"/>
      <c r="BO26" s="44"/>
      <c r="BP26" s="44"/>
      <c r="BQ26" s="44"/>
      <c r="BR26" s="44"/>
      <c r="BS26" s="44"/>
      <c r="BT26" s="44"/>
      <c r="BU26" s="44"/>
      <c r="BV26" s="44"/>
      <c r="BW26" s="44"/>
      <c r="BX26" s="44"/>
      <c r="BY26" s="44"/>
      <c r="BZ26" s="44"/>
      <c r="CA26" s="44"/>
      <c r="CB26" s="44"/>
      <c r="CC26" s="44"/>
      <c r="CD26" s="44"/>
      <c r="CE26" s="44"/>
      <c r="CF26" s="44"/>
      <c r="CG26" s="44"/>
      <c r="CH26" s="44"/>
      <c r="CI26" s="44"/>
      <c r="CJ26" s="44"/>
      <c r="CK26" s="44"/>
      <c r="CL26" s="44"/>
      <c r="CM26" s="44"/>
      <c r="CN26" s="44"/>
      <c r="CO26" s="44"/>
      <c r="CP26" s="44"/>
      <c r="CQ26" s="44"/>
      <c r="CR26" s="44"/>
      <c r="CS26" s="44"/>
      <c r="CT26" s="44"/>
      <c r="CU26" s="44"/>
      <c r="CV26" s="44"/>
      <c r="CW26" s="44"/>
      <c r="CX26" s="44"/>
      <c r="CY26" s="44"/>
      <c r="CZ26" s="44"/>
      <c r="DA26" s="44"/>
      <c r="DB26" s="44"/>
      <c r="DC26" s="44"/>
      <c r="DD26" s="44"/>
      <c r="DE26" s="44"/>
      <c r="DF26" s="44"/>
      <c r="DG26" s="44"/>
      <c r="DH26" s="44"/>
      <c r="DI26" s="44"/>
      <c r="DJ26" s="44"/>
      <c r="DK26" s="44"/>
      <c r="DL26" s="44"/>
      <c r="DM26" s="44"/>
      <c r="DN26" s="44"/>
      <c r="DO26" s="44"/>
      <c r="DP26" s="44"/>
      <c r="DQ26" s="44"/>
      <c r="DR26" s="44"/>
      <c r="DS26" s="44"/>
      <c r="DT26" s="44"/>
      <c r="DU26" s="44"/>
      <c r="DV26" s="44"/>
      <c r="DW26" s="44"/>
      <c r="DX26" s="44"/>
      <c r="DY26" s="44"/>
      <c r="DZ26" s="44"/>
      <c r="EA26" s="44"/>
      <c r="EB26" s="44"/>
      <c r="EC26" s="44"/>
      <c r="ED26" s="44"/>
      <c r="EE26" s="44"/>
      <c r="EF26" s="44"/>
      <c r="EG26" s="44"/>
      <c r="EH26" s="44"/>
      <c r="EI26" s="44"/>
      <c r="EJ26" s="44"/>
      <c r="EK26" s="44"/>
      <c r="EL26" s="44"/>
      <c r="EM26" s="44"/>
      <c r="EN26" s="44"/>
      <c r="EO26" s="44"/>
      <c r="EP26" s="44"/>
      <c r="EQ26" s="44"/>
      <c r="ER26" s="44"/>
      <c r="ES26" s="44"/>
      <c r="ET26" s="44"/>
      <c r="EU26" s="44"/>
      <c r="EV26" s="44"/>
      <c r="EW26" s="44"/>
      <c r="EX26" s="44"/>
    </row>
    <row r="27" spans="1:154" s="14" customFormat="1" ht="12.75" customHeight="1" x14ac:dyDescent="0.2">
      <c r="EX27" s="52"/>
    </row>
    <row r="28" spans="1:154" s="73" customFormat="1" ht="15" x14ac:dyDescent="0.2">
      <c r="A28" s="83"/>
      <c r="B28" s="74" t="s">
        <v>50</v>
      </c>
      <c r="O28" s="84"/>
      <c r="P28" s="84"/>
      <c r="Q28" s="84"/>
      <c r="R28" s="84"/>
      <c r="S28" s="84"/>
      <c r="T28" s="84"/>
      <c r="U28" s="85"/>
      <c r="V28" s="85"/>
      <c r="W28" s="85"/>
      <c r="X28" s="85"/>
      <c r="Y28" s="85"/>
      <c r="Z28" s="85"/>
      <c r="AA28" s="85"/>
      <c r="AB28" s="85"/>
      <c r="AC28" s="85"/>
      <c r="AD28" s="85"/>
      <c r="AE28" s="85"/>
      <c r="AF28" s="85"/>
      <c r="AG28" s="85"/>
      <c r="AH28" s="85"/>
      <c r="AI28" s="85"/>
      <c r="AJ28" s="85"/>
      <c r="AK28" s="85"/>
      <c r="AL28" s="85"/>
      <c r="AM28" s="75"/>
      <c r="AN28" s="75"/>
    </row>
    <row r="29" spans="1:154" s="73" customFormat="1" ht="21" customHeight="1" x14ac:dyDescent="0.2">
      <c r="A29" s="83"/>
      <c r="B29" s="112" t="s">
        <v>62</v>
      </c>
      <c r="C29" s="112"/>
      <c r="D29" s="112"/>
      <c r="E29" s="112"/>
      <c r="F29" s="112"/>
      <c r="G29" s="112"/>
      <c r="H29" s="112"/>
      <c r="I29" s="112"/>
      <c r="J29" s="112"/>
      <c r="K29" s="112"/>
      <c r="L29" s="112"/>
      <c r="M29" s="112"/>
      <c r="N29" s="112"/>
      <c r="O29" s="86"/>
      <c r="P29" s="86"/>
      <c r="Q29" s="86"/>
      <c r="R29" s="86"/>
      <c r="S29" s="86"/>
      <c r="T29" s="86"/>
      <c r="U29" s="87"/>
      <c r="V29" s="87"/>
      <c r="W29" s="87"/>
      <c r="X29" s="87"/>
      <c r="Y29" s="87"/>
      <c r="Z29" s="87"/>
      <c r="AA29" s="87"/>
      <c r="AB29" s="87"/>
      <c r="AC29" s="87"/>
      <c r="AD29" s="87"/>
      <c r="AE29" s="87"/>
      <c r="AF29" s="87"/>
      <c r="AG29" s="87"/>
      <c r="AH29" s="87"/>
      <c r="AI29" s="87"/>
      <c r="AJ29" s="87"/>
      <c r="AK29" s="87"/>
      <c r="AL29" s="87"/>
      <c r="AM29" s="75"/>
      <c r="AN29" s="75"/>
    </row>
    <row r="30" spans="1:154" s="73" customFormat="1" ht="15" x14ac:dyDescent="0.2">
      <c r="B30" s="112"/>
      <c r="C30" s="112"/>
      <c r="D30" s="112"/>
      <c r="E30" s="112"/>
      <c r="F30" s="112"/>
      <c r="G30" s="112"/>
      <c r="H30" s="112"/>
      <c r="I30" s="112"/>
      <c r="J30" s="112"/>
      <c r="K30" s="112"/>
      <c r="L30" s="112"/>
      <c r="M30" s="112"/>
      <c r="N30" s="112"/>
      <c r="AM30" s="75"/>
      <c r="AN30" s="75"/>
    </row>
    <row r="31" spans="1:154" s="73" customFormat="1" ht="15" x14ac:dyDescent="0.25">
      <c r="B31" s="80" t="s">
        <v>63</v>
      </c>
      <c r="AM31" s="75"/>
      <c r="AN31" s="75"/>
    </row>
    <row r="32" spans="1:154" s="73" customFormat="1" ht="15" x14ac:dyDescent="0.25">
      <c r="B32" s="80" t="s">
        <v>64</v>
      </c>
    </row>
    <row r="33" spans="39:40" s="9" customFormat="1" ht="13.5" x14ac:dyDescent="0.2">
      <c r="AM33" s="17"/>
      <c r="AN33" s="17"/>
    </row>
  </sheetData>
  <sortState ref="B8:EX24">
    <sortCondition descending="1" ref="ET8:ET24"/>
  </sortState>
  <mergeCells count="60">
    <mergeCell ref="AI6:AL6"/>
    <mergeCell ref="AM6:AP6"/>
    <mergeCell ref="AQ6:AT6"/>
    <mergeCell ref="AU6:AX6"/>
    <mergeCell ref="AY6:BB6"/>
    <mergeCell ref="CY6:DB6"/>
    <mergeCell ref="EA6:ED6"/>
    <mergeCell ref="BG6:BJ6"/>
    <mergeCell ref="BK6:BN6"/>
    <mergeCell ref="BO6:BR6"/>
    <mergeCell ref="BS6:BV6"/>
    <mergeCell ref="BW6:BZ6"/>
    <mergeCell ref="CA6:CD6"/>
    <mergeCell ref="CE6:CH6"/>
    <mergeCell ref="CI6:CL6"/>
    <mergeCell ref="CM6:CP6"/>
    <mergeCell ref="CQ6:CT6"/>
    <mergeCell ref="CU6:CX6"/>
    <mergeCell ref="EM6:EP6"/>
    <mergeCell ref="EQ6:ET6"/>
    <mergeCell ref="EU6:EX6"/>
    <mergeCell ref="DC6:DF6"/>
    <mergeCell ref="DG6:DJ6"/>
    <mergeCell ref="DK6:DN6"/>
    <mergeCell ref="DO6:DR6"/>
    <mergeCell ref="DS6:DV6"/>
    <mergeCell ref="DW6:DZ6"/>
    <mergeCell ref="EI6:EL6"/>
    <mergeCell ref="EE6:EH6"/>
    <mergeCell ref="BC6:BF6"/>
    <mergeCell ref="EA5:EH5"/>
    <mergeCell ref="EI5:EP5"/>
    <mergeCell ref="EQ5:EX5"/>
    <mergeCell ref="C6:F6"/>
    <mergeCell ref="G6:J6"/>
    <mergeCell ref="K6:N6"/>
    <mergeCell ref="O6:R6"/>
    <mergeCell ref="S6:V6"/>
    <mergeCell ref="W6:Z6"/>
    <mergeCell ref="AA6:AD6"/>
    <mergeCell ref="CE5:CL5"/>
    <mergeCell ref="CM5:CT5"/>
    <mergeCell ref="CU5:DB5"/>
    <mergeCell ref="DC5:DJ5"/>
    <mergeCell ref="DK5:DR5"/>
    <mergeCell ref="DS5:DZ5"/>
    <mergeCell ref="AI5:AP5"/>
    <mergeCell ref="AQ5:AX5"/>
    <mergeCell ref="AY5:BF5"/>
    <mergeCell ref="BG5:BN5"/>
    <mergeCell ref="BO5:BV5"/>
    <mergeCell ref="BW5:CD5"/>
    <mergeCell ref="B29:N30"/>
    <mergeCell ref="AA5:AH5"/>
    <mergeCell ref="AE6:AH6"/>
    <mergeCell ref="A5:A7"/>
    <mergeCell ref="B5:B7"/>
    <mergeCell ref="C5:J5"/>
    <mergeCell ref="K5:R5"/>
    <mergeCell ref="S5:Z5"/>
  </mergeCells>
  <pageMargins left="0.31" right="0.15748031496063" top="0.26" bottom="0.38" header="0.17" footer="0.15748031496063"/>
  <pageSetup scale="58" orientation="landscape" r:id="rId1"/>
  <headerFooter alignWithMargins="0">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S34"/>
  <sheetViews>
    <sheetView zoomScale="90" zoomScaleNormal="90" workbookViewId="0">
      <pane xSplit="2" ySplit="6" topLeftCell="C7" activePane="bottomRight" state="frozen"/>
      <selection pane="topRight" activeCell="C1" sqref="C1"/>
      <selection pane="bottomLeft" activeCell="A7" sqref="A7"/>
      <selection pane="bottomRight" activeCell="B5" sqref="B5:B6"/>
    </sheetView>
  </sheetViews>
  <sheetFormatPr defaultRowHeight="13.5" x14ac:dyDescent="0.2"/>
  <cols>
    <col min="1" max="1" width="3.7109375" style="9" customWidth="1"/>
    <col min="2" max="2" width="50.85546875" style="9" customWidth="1"/>
    <col min="3" max="3" width="20.28515625" style="9" customWidth="1"/>
    <col min="4" max="4" width="18.42578125" style="9" customWidth="1"/>
    <col min="5" max="40" width="15.85546875" style="9" customWidth="1"/>
    <col min="41" max="16384" width="9.140625" style="9"/>
  </cols>
  <sheetData>
    <row r="1" spans="1:45" s="73" customFormat="1" ht="20.25" customHeight="1" x14ac:dyDescent="0.2">
      <c r="A1" s="113" t="s">
        <v>65</v>
      </c>
      <c r="B1" s="113"/>
      <c r="C1" s="113"/>
      <c r="D1" s="113"/>
      <c r="E1" s="113"/>
      <c r="F1" s="113"/>
      <c r="G1" s="113"/>
      <c r="H1" s="113"/>
      <c r="I1" s="113"/>
      <c r="J1" s="113"/>
      <c r="K1" s="113"/>
      <c r="L1" s="70"/>
    </row>
    <row r="2" spans="1:45" s="73" customFormat="1" ht="20.25" customHeight="1" x14ac:dyDescent="0.2">
      <c r="A2" s="88" t="str">
        <f>'Wr. Prem. &amp;  Re Prem.'!A2</f>
        <v>Reporting period: 1 January 2019 - 30 September 2019</v>
      </c>
      <c r="B2" s="81"/>
      <c r="C2" s="81"/>
      <c r="D2" s="81"/>
      <c r="E2" s="81"/>
      <c r="F2" s="81"/>
      <c r="G2" s="81"/>
      <c r="H2" s="81"/>
      <c r="I2" s="81"/>
      <c r="J2" s="81"/>
      <c r="K2" s="81"/>
      <c r="L2" s="70"/>
    </row>
    <row r="3" spans="1:45" s="73" customFormat="1" ht="20.25" customHeight="1" x14ac:dyDescent="0.2">
      <c r="A3" s="81"/>
      <c r="B3" s="81"/>
      <c r="C3" s="81"/>
      <c r="D3" s="81"/>
      <c r="E3" s="81"/>
      <c r="F3" s="81"/>
      <c r="G3" s="81"/>
      <c r="H3" s="81"/>
      <c r="I3" s="81"/>
      <c r="J3" s="81"/>
      <c r="K3" s="81"/>
      <c r="L3" s="70"/>
    </row>
    <row r="4" spans="1:45" s="73" customFormat="1" ht="15" customHeight="1" x14ac:dyDescent="0.2">
      <c r="A4" s="61" t="s">
        <v>2</v>
      </c>
      <c r="B4" s="77"/>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7"/>
      <c r="AN4" s="77"/>
    </row>
    <row r="5" spans="1:45" s="73" customFormat="1" ht="69.75" customHeight="1" x14ac:dyDescent="0.2">
      <c r="A5" s="100" t="s">
        <v>0</v>
      </c>
      <c r="B5" s="100" t="s">
        <v>3</v>
      </c>
      <c r="C5" s="114" t="s">
        <v>4</v>
      </c>
      <c r="D5" s="114"/>
      <c r="E5" s="110" t="s">
        <v>5</v>
      </c>
      <c r="F5" s="111"/>
      <c r="G5" s="110" t="s">
        <v>6</v>
      </c>
      <c r="H5" s="111"/>
      <c r="I5" s="110" t="s">
        <v>7</v>
      </c>
      <c r="J5" s="111"/>
      <c r="K5" s="110" t="s">
        <v>8</v>
      </c>
      <c r="L5" s="111"/>
      <c r="M5" s="110" t="s">
        <v>9</v>
      </c>
      <c r="N5" s="111"/>
      <c r="O5" s="110" t="s">
        <v>10</v>
      </c>
      <c r="P5" s="111"/>
      <c r="Q5" s="110" t="s">
        <v>11</v>
      </c>
      <c r="R5" s="111"/>
      <c r="S5" s="110" t="s">
        <v>12</v>
      </c>
      <c r="T5" s="111"/>
      <c r="U5" s="110" t="s">
        <v>13</v>
      </c>
      <c r="V5" s="111"/>
      <c r="W5" s="110" t="s">
        <v>14</v>
      </c>
      <c r="X5" s="111"/>
      <c r="Y5" s="110" t="s">
        <v>15</v>
      </c>
      <c r="Z5" s="111"/>
      <c r="AA5" s="110" t="s">
        <v>16</v>
      </c>
      <c r="AB5" s="111"/>
      <c r="AC5" s="110" t="s">
        <v>17</v>
      </c>
      <c r="AD5" s="111"/>
      <c r="AE5" s="103" t="s">
        <v>18</v>
      </c>
      <c r="AF5" s="105"/>
      <c r="AG5" s="103" t="s">
        <v>19</v>
      </c>
      <c r="AH5" s="105"/>
      <c r="AI5" s="115" t="s">
        <v>20</v>
      </c>
      <c r="AJ5" s="116"/>
      <c r="AK5" s="115" t="s">
        <v>21</v>
      </c>
      <c r="AL5" s="116"/>
      <c r="AM5" s="115" t="s">
        <v>22</v>
      </c>
      <c r="AN5" s="116"/>
    </row>
    <row r="6" spans="1:45" s="73" customFormat="1" ht="93" customHeight="1" x14ac:dyDescent="0.2">
      <c r="A6" s="102"/>
      <c r="B6" s="102"/>
      <c r="C6" s="72" t="s">
        <v>66</v>
      </c>
      <c r="D6" s="72" t="s">
        <v>67</v>
      </c>
      <c r="E6" s="72" t="s">
        <v>66</v>
      </c>
      <c r="F6" s="72" t="s">
        <v>67</v>
      </c>
      <c r="G6" s="72" t="s">
        <v>66</v>
      </c>
      <c r="H6" s="72" t="s">
        <v>67</v>
      </c>
      <c r="I6" s="72" t="s">
        <v>66</v>
      </c>
      <c r="J6" s="72" t="s">
        <v>67</v>
      </c>
      <c r="K6" s="72" t="s">
        <v>66</v>
      </c>
      <c r="L6" s="72" t="s">
        <v>67</v>
      </c>
      <c r="M6" s="72" t="s">
        <v>66</v>
      </c>
      <c r="N6" s="72" t="s">
        <v>67</v>
      </c>
      <c r="O6" s="72" t="s">
        <v>66</v>
      </c>
      <c r="P6" s="72" t="s">
        <v>67</v>
      </c>
      <c r="Q6" s="72" t="s">
        <v>66</v>
      </c>
      <c r="R6" s="72" t="s">
        <v>67</v>
      </c>
      <c r="S6" s="72" t="s">
        <v>66</v>
      </c>
      <c r="T6" s="72" t="s">
        <v>67</v>
      </c>
      <c r="U6" s="72" t="s">
        <v>66</v>
      </c>
      <c r="V6" s="72" t="s">
        <v>67</v>
      </c>
      <c r="W6" s="72" t="s">
        <v>66</v>
      </c>
      <c r="X6" s="72" t="s">
        <v>67</v>
      </c>
      <c r="Y6" s="72" t="s">
        <v>66</v>
      </c>
      <c r="Z6" s="72" t="s">
        <v>67</v>
      </c>
      <c r="AA6" s="72" t="s">
        <v>66</v>
      </c>
      <c r="AB6" s="72" t="s">
        <v>67</v>
      </c>
      <c r="AC6" s="72" t="s">
        <v>66</v>
      </c>
      <c r="AD6" s="72" t="s">
        <v>67</v>
      </c>
      <c r="AE6" s="72" t="s">
        <v>66</v>
      </c>
      <c r="AF6" s="72" t="s">
        <v>67</v>
      </c>
      <c r="AG6" s="72" t="s">
        <v>66</v>
      </c>
      <c r="AH6" s="72" t="s">
        <v>67</v>
      </c>
      <c r="AI6" s="72" t="s">
        <v>66</v>
      </c>
      <c r="AJ6" s="72" t="s">
        <v>67</v>
      </c>
      <c r="AK6" s="72" t="s">
        <v>66</v>
      </c>
      <c r="AL6" s="72" t="s">
        <v>67</v>
      </c>
      <c r="AM6" s="72" t="s">
        <v>66</v>
      </c>
      <c r="AN6" s="72" t="s">
        <v>67</v>
      </c>
    </row>
    <row r="7" spans="1:45" ht="24.95" customHeight="1" x14ac:dyDescent="0.2">
      <c r="A7" s="20">
        <v>1</v>
      </c>
      <c r="B7" s="21" t="s">
        <v>36</v>
      </c>
      <c r="C7" s="32">
        <v>149729</v>
      </c>
      <c r="D7" s="32">
        <v>149729</v>
      </c>
      <c r="E7" s="32">
        <v>20263</v>
      </c>
      <c r="F7" s="32">
        <v>20263</v>
      </c>
      <c r="G7" s="32">
        <v>19000</v>
      </c>
      <c r="H7" s="32">
        <v>19000</v>
      </c>
      <c r="I7" s="32">
        <v>6459647</v>
      </c>
      <c r="J7" s="32">
        <v>6459647</v>
      </c>
      <c r="K7" s="32">
        <v>671505.95</v>
      </c>
      <c r="L7" s="32">
        <v>687856.95</v>
      </c>
      <c r="M7" s="32">
        <v>226347.56764705881</v>
      </c>
      <c r="N7" s="32">
        <v>216121.41264705881</v>
      </c>
      <c r="O7" s="32">
        <v>0</v>
      </c>
      <c r="P7" s="32">
        <v>0</v>
      </c>
      <c r="Q7" s="32">
        <v>0</v>
      </c>
      <c r="R7" s="32">
        <v>0</v>
      </c>
      <c r="S7" s="32">
        <v>0</v>
      </c>
      <c r="T7" s="32">
        <v>0</v>
      </c>
      <c r="U7" s="32">
        <v>440613</v>
      </c>
      <c r="V7" s="32">
        <v>220025.69699999999</v>
      </c>
      <c r="W7" s="32">
        <v>0</v>
      </c>
      <c r="X7" s="32">
        <v>0</v>
      </c>
      <c r="Y7" s="32">
        <v>103334</v>
      </c>
      <c r="Z7" s="32">
        <v>19796.490000000005</v>
      </c>
      <c r="AA7" s="32">
        <v>187542756.56999999</v>
      </c>
      <c r="AB7" s="32">
        <v>93648.519999990458</v>
      </c>
      <c r="AC7" s="32">
        <v>25188</v>
      </c>
      <c r="AD7" s="32">
        <v>25188</v>
      </c>
      <c r="AE7" s="32">
        <v>49851.33</v>
      </c>
      <c r="AF7" s="32">
        <v>19940.730000000007</v>
      </c>
      <c r="AG7" s="32">
        <v>0</v>
      </c>
      <c r="AH7" s="32">
        <v>0</v>
      </c>
      <c r="AI7" s="32">
        <v>153532</v>
      </c>
      <c r="AJ7" s="32">
        <v>-32733.081250000003</v>
      </c>
      <c r="AK7" s="32">
        <v>0</v>
      </c>
      <c r="AL7" s="32">
        <v>0</v>
      </c>
      <c r="AM7" s="34">
        <f t="shared" ref="AM7:AM23" si="0">C7+E7+G7+I7+K7+M7+O7+Q7+S7+U7+W7+Y7+AA7+AC7+AE7+AG7+AI7+AK7</f>
        <v>195861767.41764706</v>
      </c>
      <c r="AN7" s="34">
        <f t="shared" ref="AN7:AN23" si="1">D7+F7+H7+J7+L7+N7+P7+R7+T7+V7+X7+Z7+AB7+AD7+AF7+AH7+AJ7+AL7</f>
        <v>7898483.7183970502</v>
      </c>
      <c r="AS7" s="50"/>
    </row>
    <row r="8" spans="1:45" ht="24.95" customHeight="1" x14ac:dyDescent="0.2">
      <c r="A8" s="20">
        <v>2</v>
      </c>
      <c r="B8" s="21" t="s">
        <v>29</v>
      </c>
      <c r="C8" s="32">
        <v>4447581.8292249972</v>
      </c>
      <c r="D8" s="32">
        <v>4473185.743185997</v>
      </c>
      <c r="E8" s="32">
        <v>6645.0089160000234</v>
      </c>
      <c r="F8" s="32">
        <v>6645.0089160000234</v>
      </c>
      <c r="G8" s="32">
        <v>150155.9</v>
      </c>
      <c r="H8" s="32">
        <v>76705.25</v>
      </c>
      <c r="I8" s="32">
        <v>0</v>
      </c>
      <c r="J8" s="32">
        <v>0</v>
      </c>
      <c r="K8" s="32">
        <v>8721706.7635998912</v>
      </c>
      <c r="L8" s="32">
        <v>8708737.3072343692</v>
      </c>
      <c r="M8" s="32">
        <v>1859823.6857670587</v>
      </c>
      <c r="N8" s="32">
        <v>1796017.0217670589</v>
      </c>
      <c r="O8" s="32">
        <v>0</v>
      </c>
      <c r="P8" s="32">
        <v>0</v>
      </c>
      <c r="Q8" s="32">
        <v>0</v>
      </c>
      <c r="R8" s="32">
        <v>0</v>
      </c>
      <c r="S8" s="32">
        <v>4698768</v>
      </c>
      <c r="T8" s="32">
        <v>0</v>
      </c>
      <c r="U8" s="32">
        <v>0</v>
      </c>
      <c r="V8" s="32">
        <v>0</v>
      </c>
      <c r="W8" s="32">
        <v>0</v>
      </c>
      <c r="X8" s="32">
        <v>0</v>
      </c>
      <c r="Y8" s="32">
        <v>669936.76638199948</v>
      </c>
      <c r="Z8" s="32">
        <v>288210.54943332652</v>
      </c>
      <c r="AA8" s="32">
        <v>48719390.115805618</v>
      </c>
      <c r="AB8" s="32">
        <v>2709613.4295821115</v>
      </c>
      <c r="AC8" s="32">
        <v>0</v>
      </c>
      <c r="AD8" s="32">
        <v>0</v>
      </c>
      <c r="AE8" s="32">
        <v>-4416.5662625849654</v>
      </c>
      <c r="AF8" s="32">
        <v>10892.1668687075</v>
      </c>
      <c r="AG8" s="32">
        <v>0</v>
      </c>
      <c r="AH8" s="32">
        <v>0</v>
      </c>
      <c r="AI8" s="32">
        <v>1012869.1403439111</v>
      </c>
      <c r="AJ8" s="32">
        <v>679925.80344391114</v>
      </c>
      <c r="AK8" s="32">
        <v>0</v>
      </c>
      <c r="AL8" s="32">
        <v>0</v>
      </c>
      <c r="AM8" s="34">
        <f t="shared" si="0"/>
        <v>70282460.643776879</v>
      </c>
      <c r="AN8" s="34">
        <f t="shared" si="1"/>
        <v>18749932.280431483</v>
      </c>
      <c r="AS8" s="50"/>
    </row>
    <row r="9" spans="1:45" ht="24.95" customHeight="1" x14ac:dyDescent="0.2">
      <c r="A9" s="20">
        <v>3</v>
      </c>
      <c r="B9" s="21" t="s">
        <v>30</v>
      </c>
      <c r="C9" s="32">
        <v>806589.33</v>
      </c>
      <c r="D9" s="32">
        <v>563864.29999999993</v>
      </c>
      <c r="E9" s="32">
        <v>380036.56999999995</v>
      </c>
      <c r="F9" s="32">
        <v>380036.56999999995</v>
      </c>
      <c r="G9" s="32">
        <v>67866.25</v>
      </c>
      <c r="H9" s="32">
        <v>67866.25</v>
      </c>
      <c r="I9" s="32">
        <v>31780281.580000002</v>
      </c>
      <c r="J9" s="32">
        <v>31780281.580000002</v>
      </c>
      <c r="K9" s="32">
        <v>7199913.8599999994</v>
      </c>
      <c r="L9" s="32">
        <v>7199913.8599999994</v>
      </c>
      <c r="M9" s="32">
        <v>1172459.9400000002</v>
      </c>
      <c r="N9" s="32">
        <v>1180782.3400000001</v>
      </c>
      <c r="O9" s="32">
        <v>0</v>
      </c>
      <c r="P9" s="32">
        <v>0</v>
      </c>
      <c r="Q9" s="32">
        <v>0</v>
      </c>
      <c r="R9" s="32">
        <v>0</v>
      </c>
      <c r="S9" s="32">
        <v>0</v>
      </c>
      <c r="T9" s="32">
        <v>0</v>
      </c>
      <c r="U9" s="32">
        <v>0</v>
      </c>
      <c r="V9" s="32">
        <v>0</v>
      </c>
      <c r="W9" s="32">
        <v>0</v>
      </c>
      <c r="X9" s="32">
        <v>0</v>
      </c>
      <c r="Y9" s="32">
        <v>589841.81000000006</v>
      </c>
      <c r="Z9" s="32">
        <v>239218.35000000003</v>
      </c>
      <c r="AA9" s="32">
        <v>4071309.9499999993</v>
      </c>
      <c r="AB9" s="32">
        <v>949093.70999999903</v>
      </c>
      <c r="AC9" s="32">
        <v>222880</v>
      </c>
      <c r="AD9" s="32">
        <v>0</v>
      </c>
      <c r="AE9" s="32">
        <v>-382471.33999999997</v>
      </c>
      <c r="AF9" s="32">
        <v>-76242.163999999961</v>
      </c>
      <c r="AG9" s="32">
        <v>0</v>
      </c>
      <c r="AH9" s="32">
        <v>0</v>
      </c>
      <c r="AI9" s="32">
        <v>66186.280000000028</v>
      </c>
      <c r="AJ9" s="32">
        <v>8257.0700000000361</v>
      </c>
      <c r="AK9" s="32">
        <v>0</v>
      </c>
      <c r="AL9" s="32">
        <v>0</v>
      </c>
      <c r="AM9" s="34">
        <f t="shared" si="0"/>
        <v>45974894.230000004</v>
      </c>
      <c r="AN9" s="34">
        <f t="shared" si="1"/>
        <v>42293071.866000012</v>
      </c>
      <c r="AS9" s="50"/>
    </row>
    <row r="10" spans="1:45" ht="24.95" customHeight="1" x14ac:dyDescent="0.2">
      <c r="A10" s="20">
        <v>4</v>
      </c>
      <c r="B10" s="21" t="s">
        <v>28</v>
      </c>
      <c r="C10" s="32">
        <v>536507.39998535009</v>
      </c>
      <c r="D10" s="32">
        <v>635507.39998535009</v>
      </c>
      <c r="E10" s="32">
        <v>224154.76280789435</v>
      </c>
      <c r="F10" s="32">
        <v>224154.76280789435</v>
      </c>
      <c r="G10" s="32">
        <v>26000</v>
      </c>
      <c r="H10" s="32">
        <v>26000</v>
      </c>
      <c r="I10" s="32">
        <v>41654381.335174069</v>
      </c>
      <c r="J10" s="32">
        <v>40507330.057376601</v>
      </c>
      <c r="K10" s="32">
        <v>0</v>
      </c>
      <c r="L10" s="32">
        <v>0</v>
      </c>
      <c r="M10" s="32">
        <v>103432.56764705882</v>
      </c>
      <c r="N10" s="32">
        <v>0</v>
      </c>
      <c r="O10" s="32">
        <v>0</v>
      </c>
      <c r="P10" s="32">
        <v>0</v>
      </c>
      <c r="Q10" s="32">
        <v>0</v>
      </c>
      <c r="R10" s="32">
        <v>0</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c r="AJ10" s="32">
        <v>0</v>
      </c>
      <c r="AK10" s="32">
        <v>0</v>
      </c>
      <c r="AL10" s="32">
        <v>0</v>
      </c>
      <c r="AM10" s="34">
        <f t="shared" si="0"/>
        <v>42544476.065614372</v>
      </c>
      <c r="AN10" s="34">
        <f t="shared" si="1"/>
        <v>41392992.220169842</v>
      </c>
      <c r="AS10" s="50"/>
    </row>
    <row r="11" spans="1:45" ht="24.95" customHeight="1" x14ac:dyDescent="0.2">
      <c r="A11" s="20">
        <v>5</v>
      </c>
      <c r="B11" s="21" t="s">
        <v>89</v>
      </c>
      <c r="C11" s="32">
        <v>11476.25</v>
      </c>
      <c r="D11" s="32">
        <v>11476.25</v>
      </c>
      <c r="E11" s="32">
        <v>41431.978409999996</v>
      </c>
      <c r="F11" s="32">
        <v>41431.978409999996</v>
      </c>
      <c r="G11" s="32">
        <v>7919.4199999999992</v>
      </c>
      <c r="H11" s="32">
        <v>7919.4199999999992</v>
      </c>
      <c r="I11" s="32">
        <v>14806231.18</v>
      </c>
      <c r="J11" s="32">
        <v>14806231.18</v>
      </c>
      <c r="K11" s="32">
        <v>2682511.1675999998</v>
      </c>
      <c r="L11" s="32">
        <v>2682511.1675999998</v>
      </c>
      <c r="M11" s="32">
        <v>413227.48764705885</v>
      </c>
      <c r="N11" s="32">
        <v>413227.48764705885</v>
      </c>
      <c r="O11" s="32">
        <v>0</v>
      </c>
      <c r="P11" s="32">
        <v>0</v>
      </c>
      <c r="Q11" s="32">
        <v>0</v>
      </c>
      <c r="R11" s="32">
        <v>0</v>
      </c>
      <c r="S11" s="32">
        <v>0</v>
      </c>
      <c r="T11" s="32">
        <v>0</v>
      </c>
      <c r="U11" s="32">
        <v>0</v>
      </c>
      <c r="V11" s="32">
        <v>0</v>
      </c>
      <c r="W11" s="32">
        <v>0</v>
      </c>
      <c r="X11" s="32">
        <v>0</v>
      </c>
      <c r="Y11" s="32">
        <v>2863.76</v>
      </c>
      <c r="Z11" s="32">
        <v>2863.76</v>
      </c>
      <c r="AA11" s="32">
        <v>3080141.1600000011</v>
      </c>
      <c r="AB11" s="32">
        <v>646673.98399999971</v>
      </c>
      <c r="AC11" s="32">
        <v>50931.5</v>
      </c>
      <c r="AD11" s="32">
        <v>50931.5</v>
      </c>
      <c r="AE11" s="32">
        <v>545536.54558400041</v>
      </c>
      <c r="AF11" s="32">
        <v>-12943.455660959356</v>
      </c>
      <c r="AG11" s="32">
        <v>2198.4075259999991</v>
      </c>
      <c r="AH11" s="32">
        <v>2198.4075259999991</v>
      </c>
      <c r="AI11" s="32">
        <v>22608.892284000001</v>
      </c>
      <c r="AJ11" s="32">
        <v>22608.892284000001</v>
      </c>
      <c r="AK11" s="32">
        <v>0</v>
      </c>
      <c r="AL11" s="32">
        <v>0</v>
      </c>
      <c r="AM11" s="34">
        <f t="shared" si="0"/>
        <v>21667077.749051061</v>
      </c>
      <c r="AN11" s="34">
        <f t="shared" si="1"/>
        <v>18675130.571806103</v>
      </c>
      <c r="AS11" s="50"/>
    </row>
    <row r="12" spans="1:45" ht="24.95" customHeight="1" x14ac:dyDescent="0.2">
      <c r="A12" s="20">
        <v>6</v>
      </c>
      <c r="B12" s="21" t="s">
        <v>31</v>
      </c>
      <c r="C12" s="32">
        <v>42000</v>
      </c>
      <c r="D12" s="32">
        <v>42000</v>
      </c>
      <c r="E12" s="32">
        <v>3200.4248119999979</v>
      </c>
      <c r="F12" s="32">
        <v>3200.4248119999979</v>
      </c>
      <c r="G12" s="32">
        <v>21300</v>
      </c>
      <c r="H12" s="32">
        <v>21300</v>
      </c>
      <c r="I12" s="32">
        <v>8028744.9400001336</v>
      </c>
      <c r="J12" s="32">
        <v>8028744.9400001336</v>
      </c>
      <c r="K12" s="32">
        <v>2017495.8800000008</v>
      </c>
      <c r="L12" s="32">
        <v>1009010.9399999997</v>
      </c>
      <c r="M12" s="32">
        <v>411657.51764705899</v>
      </c>
      <c r="N12" s="32">
        <v>270761.53764705901</v>
      </c>
      <c r="O12" s="32">
        <v>0</v>
      </c>
      <c r="P12" s="32">
        <v>0</v>
      </c>
      <c r="Q12" s="32">
        <v>0</v>
      </c>
      <c r="R12" s="32">
        <v>0</v>
      </c>
      <c r="S12" s="32">
        <v>0</v>
      </c>
      <c r="T12" s="32">
        <v>0</v>
      </c>
      <c r="U12" s="32">
        <v>0</v>
      </c>
      <c r="V12" s="32">
        <v>0</v>
      </c>
      <c r="W12" s="32">
        <v>0</v>
      </c>
      <c r="X12" s="32">
        <v>0</v>
      </c>
      <c r="Y12" s="32">
        <v>20710.950000000004</v>
      </c>
      <c r="Z12" s="32">
        <v>2784.3600000000006</v>
      </c>
      <c r="AA12" s="32">
        <v>1692446.0199999996</v>
      </c>
      <c r="AB12" s="32">
        <v>393072.02100000042</v>
      </c>
      <c r="AC12" s="32">
        <v>0</v>
      </c>
      <c r="AD12" s="32">
        <v>0</v>
      </c>
      <c r="AE12" s="32">
        <v>4255754.8200000022</v>
      </c>
      <c r="AF12" s="32">
        <v>2162253.4320000019</v>
      </c>
      <c r="AG12" s="32">
        <v>0</v>
      </c>
      <c r="AH12" s="32">
        <v>0</v>
      </c>
      <c r="AI12" s="32">
        <v>96834.5</v>
      </c>
      <c r="AJ12" s="32">
        <v>96114.5</v>
      </c>
      <c r="AK12" s="32">
        <v>0</v>
      </c>
      <c r="AL12" s="32">
        <v>0</v>
      </c>
      <c r="AM12" s="34">
        <f t="shared" si="0"/>
        <v>16590145.052459195</v>
      </c>
      <c r="AN12" s="34">
        <f t="shared" si="1"/>
        <v>12029242.155459194</v>
      </c>
      <c r="AS12" s="50"/>
    </row>
    <row r="13" spans="1:45" ht="24.95" customHeight="1" x14ac:dyDescent="0.2">
      <c r="A13" s="20">
        <v>7</v>
      </c>
      <c r="B13" s="21" t="s">
        <v>32</v>
      </c>
      <c r="C13" s="32">
        <v>76000</v>
      </c>
      <c r="D13" s="32">
        <v>76000</v>
      </c>
      <c r="E13" s="32">
        <v>-24364.77</v>
      </c>
      <c r="F13" s="32">
        <v>-24364.77</v>
      </c>
      <c r="G13" s="32">
        <v>37500</v>
      </c>
      <c r="H13" s="32">
        <v>35625</v>
      </c>
      <c r="I13" s="32">
        <v>9421652.9000000004</v>
      </c>
      <c r="J13" s="32">
        <v>9421652.9000000004</v>
      </c>
      <c r="K13" s="32">
        <v>1150750.4500000002</v>
      </c>
      <c r="L13" s="32">
        <v>251399.78000000014</v>
      </c>
      <c r="M13" s="32">
        <v>283053.38764705881</v>
      </c>
      <c r="N13" s="32">
        <v>146087.76764705882</v>
      </c>
      <c r="O13" s="32">
        <v>0</v>
      </c>
      <c r="P13" s="32">
        <v>0</v>
      </c>
      <c r="Q13" s="32">
        <v>0</v>
      </c>
      <c r="R13" s="32">
        <v>0</v>
      </c>
      <c r="S13" s="32">
        <v>0</v>
      </c>
      <c r="T13" s="32">
        <v>0</v>
      </c>
      <c r="U13" s="32">
        <v>0</v>
      </c>
      <c r="V13" s="32">
        <v>0</v>
      </c>
      <c r="W13" s="32">
        <v>0</v>
      </c>
      <c r="X13" s="32">
        <v>0</v>
      </c>
      <c r="Y13" s="32">
        <v>0</v>
      </c>
      <c r="Z13" s="32">
        <v>0</v>
      </c>
      <c r="AA13" s="32">
        <v>0</v>
      </c>
      <c r="AB13" s="32">
        <v>0</v>
      </c>
      <c r="AC13" s="32">
        <v>0</v>
      </c>
      <c r="AD13" s="32">
        <v>0</v>
      </c>
      <c r="AE13" s="32">
        <v>0</v>
      </c>
      <c r="AF13" s="32">
        <v>0</v>
      </c>
      <c r="AG13" s="32">
        <v>0</v>
      </c>
      <c r="AH13" s="32">
        <v>0</v>
      </c>
      <c r="AI13" s="32">
        <v>0</v>
      </c>
      <c r="AJ13" s="32">
        <v>0</v>
      </c>
      <c r="AK13" s="32">
        <v>0</v>
      </c>
      <c r="AL13" s="32">
        <v>0</v>
      </c>
      <c r="AM13" s="34">
        <f t="shared" si="0"/>
        <v>10944591.967647061</v>
      </c>
      <c r="AN13" s="34">
        <f t="shared" si="1"/>
        <v>9906400.6776470598</v>
      </c>
      <c r="AS13" s="50"/>
    </row>
    <row r="14" spans="1:45" ht="24.95" customHeight="1" x14ac:dyDescent="0.2">
      <c r="A14" s="20">
        <v>8</v>
      </c>
      <c r="B14" s="21" t="s">
        <v>95</v>
      </c>
      <c r="C14" s="32">
        <v>47000</v>
      </c>
      <c r="D14" s="32">
        <v>17400</v>
      </c>
      <c r="E14" s="32">
        <v>0</v>
      </c>
      <c r="F14" s="32">
        <v>0</v>
      </c>
      <c r="G14" s="32">
        <v>-59643.1</v>
      </c>
      <c r="H14" s="32">
        <v>-11643.099999999999</v>
      </c>
      <c r="I14" s="32">
        <v>6403926.5323296199</v>
      </c>
      <c r="J14" s="32">
        <v>6403926.5323296199</v>
      </c>
      <c r="K14" s="32">
        <v>1404232.45</v>
      </c>
      <c r="L14" s="32">
        <v>1346883.5281159952</v>
      </c>
      <c r="M14" s="32">
        <v>333741.63764705881</v>
      </c>
      <c r="N14" s="32">
        <v>332839.83764705883</v>
      </c>
      <c r="O14" s="32">
        <v>0</v>
      </c>
      <c r="P14" s="32">
        <v>0</v>
      </c>
      <c r="Q14" s="32">
        <v>0</v>
      </c>
      <c r="R14" s="32">
        <v>0</v>
      </c>
      <c r="S14" s="32">
        <v>0</v>
      </c>
      <c r="T14" s="32">
        <v>0</v>
      </c>
      <c r="U14" s="32">
        <v>0</v>
      </c>
      <c r="V14" s="32">
        <v>0</v>
      </c>
      <c r="W14" s="32">
        <v>0</v>
      </c>
      <c r="X14" s="32">
        <v>0</v>
      </c>
      <c r="Y14" s="32">
        <v>0</v>
      </c>
      <c r="Z14" s="32">
        <v>0</v>
      </c>
      <c r="AA14" s="32">
        <v>47079.399999999994</v>
      </c>
      <c r="AB14" s="32">
        <v>11506.611003000195</v>
      </c>
      <c r="AC14" s="32">
        <v>27000</v>
      </c>
      <c r="AD14" s="32">
        <v>27000</v>
      </c>
      <c r="AE14" s="32">
        <v>16161</v>
      </c>
      <c r="AF14" s="32">
        <v>16161</v>
      </c>
      <c r="AG14" s="32">
        <v>0</v>
      </c>
      <c r="AH14" s="32">
        <v>0</v>
      </c>
      <c r="AI14" s="32">
        <v>0</v>
      </c>
      <c r="AJ14" s="32">
        <v>0</v>
      </c>
      <c r="AK14" s="32">
        <v>0</v>
      </c>
      <c r="AL14" s="32">
        <v>0</v>
      </c>
      <c r="AM14" s="34">
        <f t="shared" si="0"/>
        <v>8219497.9199766796</v>
      </c>
      <c r="AN14" s="34">
        <f t="shared" si="1"/>
        <v>8144074.4090956748</v>
      </c>
      <c r="AS14" s="50"/>
    </row>
    <row r="15" spans="1:45" ht="24.95" customHeight="1" x14ac:dyDescent="0.2">
      <c r="A15" s="20">
        <v>9</v>
      </c>
      <c r="B15" s="21" t="s">
        <v>38</v>
      </c>
      <c r="C15" s="32">
        <v>0</v>
      </c>
      <c r="D15" s="32">
        <v>0</v>
      </c>
      <c r="E15" s="32">
        <v>42.37</v>
      </c>
      <c r="F15" s="32">
        <v>42.37</v>
      </c>
      <c r="G15" s="32">
        <v>342.25</v>
      </c>
      <c r="H15" s="32">
        <v>102.66999999999999</v>
      </c>
      <c r="I15" s="32">
        <v>6599119.9099999992</v>
      </c>
      <c r="J15" s="32">
        <v>6599119.9099999992</v>
      </c>
      <c r="K15" s="32">
        <v>1360506.4300000004</v>
      </c>
      <c r="L15" s="32">
        <v>366492.73300000012</v>
      </c>
      <c r="M15" s="32">
        <v>232190.13999999996</v>
      </c>
      <c r="N15" s="32">
        <v>142059.82999999996</v>
      </c>
      <c r="O15" s="32">
        <v>0</v>
      </c>
      <c r="P15" s="32">
        <v>0</v>
      </c>
      <c r="Q15" s="32">
        <v>0</v>
      </c>
      <c r="R15" s="32">
        <v>0</v>
      </c>
      <c r="S15" s="32">
        <v>0</v>
      </c>
      <c r="T15" s="32">
        <v>0</v>
      </c>
      <c r="U15" s="32">
        <v>0</v>
      </c>
      <c r="V15" s="32">
        <v>0</v>
      </c>
      <c r="W15" s="32">
        <v>0</v>
      </c>
      <c r="X15" s="32">
        <v>0</v>
      </c>
      <c r="Y15" s="32">
        <v>2706.02</v>
      </c>
      <c r="Z15" s="32">
        <v>541.20000000000027</v>
      </c>
      <c r="AA15" s="32">
        <v>-8167.53</v>
      </c>
      <c r="AB15" s="32">
        <v>-1633.0099999999993</v>
      </c>
      <c r="AC15" s="32">
        <v>0</v>
      </c>
      <c r="AD15" s="32">
        <v>0</v>
      </c>
      <c r="AE15" s="32">
        <v>0</v>
      </c>
      <c r="AF15" s="32">
        <v>0</v>
      </c>
      <c r="AG15" s="32">
        <v>0</v>
      </c>
      <c r="AH15" s="32">
        <v>0</v>
      </c>
      <c r="AI15" s="32">
        <v>0</v>
      </c>
      <c r="AJ15" s="32">
        <v>0</v>
      </c>
      <c r="AK15" s="32">
        <v>0</v>
      </c>
      <c r="AL15" s="32">
        <v>0</v>
      </c>
      <c r="AM15" s="34">
        <f t="shared" si="0"/>
        <v>8186739.5899999989</v>
      </c>
      <c r="AN15" s="34">
        <f t="shared" si="1"/>
        <v>7106725.7029999997</v>
      </c>
      <c r="AS15" s="50"/>
    </row>
    <row r="16" spans="1:45" ht="24.95" customHeight="1" x14ac:dyDescent="0.2">
      <c r="A16" s="20">
        <v>10</v>
      </c>
      <c r="B16" s="21" t="s">
        <v>35</v>
      </c>
      <c r="C16" s="32">
        <v>66926.789999999994</v>
      </c>
      <c r="D16" s="32">
        <v>64512.849999999991</v>
      </c>
      <c r="E16" s="32">
        <v>17188</v>
      </c>
      <c r="F16" s="32">
        <v>17188</v>
      </c>
      <c r="G16" s="32">
        <v>15750.63</v>
      </c>
      <c r="H16" s="32">
        <v>15750.63</v>
      </c>
      <c r="I16" s="32">
        <v>7289131.2234999938</v>
      </c>
      <c r="J16" s="32">
        <v>7289131.2234999938</v>
      </c>
      <c r="K16" s="32">
        <v>1967097.2</v>
      </c>
      <c r="L16" s="32">
        <v>1967096.64</v>
      </c>
      <c r="M16" s="32">
        <v>409734.51000000007</v>
      </c>
      <c r="N16" s="32">
        <v>387366.86000000004</v>
      </c>
      <c r="O16" s="32">
        <v>0</v>
      </c>
      <c r="P16" s="32">
        <v>0</v>
      </c>
      <c r="Q16" s="32">
        <v>0</v>
      </c>
      <c r="R16" s="32">
        <v>0</v>
      </c>
      <c r="S16" s="32">
        <v>0</v>
      </c>
      <c r="T16" s="32">
        <v>0</v>
      </c>
      <c r="U16" s="32">
        <v>0</v>
      </c>
      <c r="V16" s="32">
        <v>0</v>
      </c>
      <c r="W16" s="32">
        <v>0</v>
      </c>
      <c r="X16" s="32">
        <v>0</v>
      </c>
      <c r="Y16" s="32">
        <v>460218.93999999994</v>
      </c>
      <c r="Z16" s="32">
        <v>307095.04999999993</v>
      </c>
      <c r="AA16" s="32">
        <v>-5562033.4199999999</v>
      </c>
      <c r="AB16" s="32">
        <v>134731.8399999924</v>
      </c>
      <c r="AC16" s="32">
        <v>2049.1599999998884</v>
      </c>
      <c r="AD16" s="32">
        <v>1023.8300000000374</v>
      </c>
      <c r="AE16" s="32">
        <v>-2947.77</v>
      </c>
      <c r="AF16" s="32">
        <v>-2947.77</v>
      </c>
      <c r="AG16" s="32">
        <v>0</v>
      </c>
      <c r="AH16" s="32">
        <v>0</v>
      </c>
      <c r="AI16" s="32">
        <v>216048.33000000002</v>
      </c>
      <c r="AJ16" s="32">
        <v>-4345.6899999999841</v>
      </c>
      <c r="AK16" s="32">
        <v>0</v>
      </c>
      <c r="AL16" s="32">
        <v>0</v>
      </c>
      <c r="AM16" s="34">
        <f t="shared" si="0"/>
        <v>4879163.5934999939</v>
      </c>
      <c r="AN16" s="34">
        <f t="shared" si="1"/>
        <v>10176603.463499987</v>
      </c>
      <c r="AS16" s="50"/>
    </row>
    <row r="17" spans="1:45" ht="24.95" customHeight="1" x14ac:dyDescent="0.2">
      <c r="A17" s="20">
        <v>11</v>
      </c>
      <c r="B17" s="21" t="s">
        <v>34</v>
      </c>
      <c r="C17" s="32">
        <v>-79545.438350000011</v>
      </c>
      <c r="D17" s="32">
        <v>-15420.973340000011</v>
      </c>
      <c r="E17" s="32">
        <v>21966.729520999997</v>
      </c>
      <c r="F17" s="32">
        <v>21966.729520999997</v>
      </c>
      <c r="G17" s="32">
        <v>-2500</v>
      </c>
      <c r="H17" s="32">
        <v>2000</v>
      </c>
      <c r="I17" s="32">
        <v>2395117.9748001662</v>
      </c>
      <c r="J17" s="32">
        <v>2405004.375440164</v>
      </c>
      <c r="K17" s="32">
        <v>2664880.043116</v>
      </c>
      <c r="L17" s="32">
        <v>2622214.7349074651</v>
      </c>
      <c r="M17" s="32">
        <v>362521.94264705951</v>
      </c>
      <c r="N17" s="32">
        <v>344670.37146187451</v>
      </c>
      <c r="O17" s="32">
        <v>0</v>
      </c>
      <c r="P17" s="32">
        <v>0</v>
      </c>
      <c r="Q17" s="32">
        <v>-1258856.7936330002</v>
      </c>
      <c r="R17" s="32">
        <v>0</v>
      </c>
      <c r="S17" s="32">
        <v>39133.449999999997</v>
      </c>
      <c r="T17" s="32">
        <v>0</v>
      </c>
      <c r="U17" s="32">
        <v>0</v>
      </c>
      <c r="V17" s="32">
        <v>0</v>
      </c>
      <c r="W17" s="32">
        <v>0</v>
      </c>
      <c r="X17" s="32">
        <v>0</v>
      </c>
      <c r="Y17" s="32">
        <v>74495.788283999995</v>
      </c>
      <c r="Z17" s="32">
        <v>35758.003269558685</v>
      </c>
      <c r="AA17" s="32">
        <v>950704.56399999885</v>
      </c>
      <c r="AB17" s="32">
        <v>279250.33486861538</v>
      </c>
      <c r="AC17" s="32">
        <v>-490149.92400000023</v>
      </c>
      <c r="AD17" s="32">
        <v>62048.861199999548</v>
      </c>
      <c r="AE17" s="32">
        <v>0</v>
      </c>
      <c r="AF17" s="32">
        <v>0</v>
      </c>
      <c r="AG17" s="32">
        <v>0</v>
      </c>
      <c r="AH17" s="32">
        <v>0</v>
      </c>
      <c r="AI17" s="32">
        <v>123140.06999999995</v>
      </c>
      <c r="AJ17" s="32">
        <v>56983.501666666474</v>
      </c>
      <c r="AK17" s="32">
        <v>0</v>
      </c>
      <c r="AL17" s="32">
        <v>0</v>
      </c>
      <c r="AM17" s="34">
        <f t="shared" si="0"/>
        <v>4800908.4063852243</v>
      </c>
      <c r="AN17" s="34">
        <f t="shared" si="1"/>
        <v>5814475.9389953427</v>
      </c>
      <c r="AS17" s="50"/>
    </row>
    <row r="18" spans="1:45" ht="24.95" customHeight="1" x14ac:dyDescent="0.2">
      <c r="A18" s="20">
        <v>12</v>
      </c>
      <c r="B18" s="21" t="s">
        <v>39</v>
      </c>
      <c r="C18" s="32">
        <v>0</v>
      </c>
      <c r="D18" s="32">
        <v>0</v>
      </c>
      <c r="E18" s="32">
        <v>0</v>
      </c>
      <c r="F18" s="32">
        <v>0</v>
      </c>
      <c r="G18" s="32">
        <v>10000</v>
      </c>
      <c r="H18" s="32">
        <v>10000</v>
      </c>
      <c r="I18" s="32">
        <v>0</v>
      </c>
      <c r="J18" s="32">
        <v>0</v>
      </c>
      <c r="K18" s="32">
        <v>2502609.4067000011</v>
      </c>
      <c r="L18" s="32">
        <v>2502609.4067000011</v>
      </c>
      <c r="M18" s="32">
        <v>247051.72754705878</v>
      </c>
      <c r="N18" s="32">
        <v>247051.72754705878</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4">
        <f t="shared" si="0"/>
        <v>2759661.1342470599</v>
      </c>
      <c r="AN18" s="34">
        <f t="shared" si="1"/>
        <v>2759661.1342470599</v>
      </c>
      <c r="AS18" s="50"/>
    </row>
    <row r="19" spans="1:45" ht="24.95" customHeight="1" x14ac:dyDescent="0.2">
      <c r="A19" s="20">
        <v>13</v>
      </c>
      <c r="B19" s="21" t="s">
        <v>37</v>
      </c>
      <c r="C19" s="32">
        <v>8000</v>
      </c>
      <c r="D19" s="32">
        <v>8000</v>
      </c>
      <c r="E19" s="32">
        <v>0</v>
      </c>
      <c r="F19" s="32">
        <v>0</v>
      </c>
      <c r="G19" s="32">
        <v>-3253.26</v>
      </c>
      <c r="H19" s="32">
        <v>-3253.26</v>
      </c>
      <c r="I19" s="32">
        <v>1472941.06</v>
      </c>
      <c r="J19" s="32">
        <v>1472941.06</v>
      </c>
      <c r="K19" s="32">
        <v>735717.61759400007</v>
      </c>
      <c r="L19" s="32">
        <v>735717.61759400007</v>
      </c>
      <c r="M19" s="32">
        <v>283779.83764705883</v>
      </c>
      <c r="N19" s="32">
        <v>283779.83764705883</v>
      </c>
      <c r="O19" s="32">
        <v>0</v>
      </c>
      <c r="P19" s="32">
        <v>0</v>
      </c>
      <c r="Q19" s="32">
        <v>0</v>
      </c>
      <c r="R19" s="32">
        <v>0</v>
      </c>
      <c r="S19" s="32">
        <v>0</v>
      </c>
      <c r="T19" s="32">
        <v>0</v>
      </c>
      <c r="U19" s="32">
        <v>0</v>
      </c>
      <c r="V19" s="32">
        <v>0</v>
      </c>
      <c r="W19" s="32">
        <v>0</v>
      </c>
      <c r="X19" s="32">
        <v>0</v>
      </c>
      <c r="Y19" s="32">
        <v>72.769999999999982</v>
      </c>
      <c r="Z19" s="32">
        <v>72.769999999999982</v>
      </c>
      <c r="AA19" s="32">
        <v>-5241.2799999999988</v>
      </c>
      <c r="AB19" s="32">
        <v>-5241.2799999999988</v>
      </c>
      <c r="AC19" s="32">
        <v>0</v>
      </c>
      <c r="AD19" s="32">
        <v>0</v>
      </c>
      <c r="AE19" s="32">
        <v>0</v>
      </c>
      <c r="AF19" s="32">
        <v>0</v>
      </c>
      <c r="AG19" s="32">
        <v>0</v>
      </c>
      <c r="AH19" s="32">
        <v>0</v>
      </c>
      <c r="AI19" s="32">
        <v>39687.15</v>
      </c>
      <c r="AJ19" s="32">
        <v>39687.15</v>
      </c>
      <c r="AK19" s="32">
        <v>0</v>
      </c>
      <c r="AL19" s="32">
        <v>0</v>
      </c>
      <c r="AM19" s="34">
        <f t="shared" si="0"/>
        <v>2531703.8952410594</v>
      </c>
      <c r="AN19" s="34">
        <f t="shared" si="1"/>
        <v>2531703.8952410594</v>
      </c>
      <c r="AS19" s="50"/>
    </row>
    <row r="20" spans="1:45" ht="24.95" customHeight="1" x14ac:dyDescent="0.2">
      <c r="A20" s="20">
        <v>14</v>
      </c>
      <c r="B20" s="21" t="s">
        <v>40</v>
      </c>
      <c r="C20" s="32">
        <v>13576.61</v>
      </c>
      <c r="D20" s="32">
        <v>1357.6610000000001</v>
      </c>
      <c r="E20" s="32">
        <v>0</v>
      </c>
      <c r="F20" s="32">
        <v>0</v>
      </c>
      <c r="G20" s="32">
        <v>3000</v>
      </c>
      <c r="H20" s="32">
        <v>3000</v>
      </c>
      <c r="I20" s="32">
        <v>0</v>
      </c>
      <c r="J20" s="32">
        <v>0</v>
      </c>
      <c r="K20" s="32">
        <v>484487.26000000013</v>
      </c>
      <c r="L20" s="32">
        <v>191942.84000000011</v>
      </c>
      <c r="M20" s="32">
        <v>125580.03764705884</v>
      </c>
      <c r="N20" s="32">
        <v>114450.05764705884</v>
      </c>
      <c r="O20" s="32">
        <v>0</v>
      </c>
      <c r="P20" s="32">
        <v>0</v>
      </c>
      <c r="Q20" s="32">
        <v>0</v>
      </c>
      <c r="R20" s="32">
        <v>0</v>
      </c>
      <c r="S20" s="32">
        <v>583460</v>
      </c>
      <c r="T20" s="32">
        <v>0</v>
      </c>
      <c r="U20" s="32">
        <v>0</v>
      </c>
      <c r="V20" s="32">
        <v>0</v>
      </c>
      <c r="W20" s="32">
        <v>0</v>
      </c>
      <c r="X20" s="32">
        <v>0</v>
      </c>
      <c r="Y20" s="32">
        <v>574.57000000000005</v>
      </c>
      <c r="Z20" s="32">
        <v>114.91399999999999</v>
      </c>
      <c r="AA20" s="32">
        <v>465186.9</v>
      </c>
      <c r="AB20" s="32">
        <v>571.91925000000083</v>
      </c>
      <c r="AC20" s="32">
        <v>0</v>
      </c>
      <c r="AD20" s="32">
        <v>0</v>
      </c>
      <c r="AE20" s="32">
        <v>0</v>
      </c>
      <c r="AF20" s="32">
        <v>0</v>
      </c>
      <c r="AG20" s="32">
        <v>0</v>
      </c>
      <c r="AH20" s="32">
        <v>0</v>
      </c>
      <c r="AI20" s="32">
        <v>0</v>
      </c>
      <c r="AJ20" s="32">
        <v>0</v>
      </c>
      <c r="AK20" s="32">
        <v>0</v>
      </c>
      <c r="AL20" s="32">
        <v>0</v>
      </c>
      <c r="AM20" s="34">
        <f t="shared" si="0"/>
        <v>1675865.377647059</v>
      </c>
      <c r="AN20" s="34">
        <f t="shared" si="1"/>
        <v>311437.39189705893</v>
      </c>
      <c r="AS20" s="50"/>
    </row>
    <row r="21" spans="1:45" ht="24.95" customHeight="1" x14ac:dyDescent="0.2">
      <c r="A21" s="20">
        <v>15</v>
      </c>
      <c r="B21" s="30" t="s">
        <v>42</v>
      </c>
      <c r="C21" s="32">
        <v>0</v>
      </c>
      <c r="D21" s="32">
        <v>0</v>
      </c>
      <c r="E21" s="32">
        <v>-500.11374500000011</v>
      </c>
      <c r="F21" s="32">
        <v>-500.11374500000011</v>
      </c>
      <c r="G21" s="32">
        <v>3500</v>
      </c>
      <c r="H21" s="32">
        <v>3500</v>
      </c>
      <c r="I21" s="32">
        <v>1224674.1938949993</v>
      </c>
      <c r="J21" s="32">
        <v>1224674.1938949993</v>
      </c>
      <c r="K21" s="32">
        <v>-37635.974000000002</v>
      </c>
      <c r="L21" s="32">
        <v>-33584.830999999991</v>
      </c>
      <c r="M21" s="32">
        <v>103991.44764705881</v>
      </c>
      <c r="N21" s="32">
        <v>103012.74264705881</v>
      </c>
      <c r="O21" s="32">
        <v>0</v>
      </c>
      <c r="P21" s="32">
        <v>0</v>
      </c>
      <c r="Q21" s="32">
        <v>0</v>
      </c>
      <c r="R21" s="32">
        <v>0</v>
      </c>
      <c r="S21" s="32">
        <v>0</v>
      </c>
      <c r="T21" s="32">
        <v>0</v>
      </c>
      <c r="U21" s="32">
        <v>0</v>
      </c>
      <c r="V21" s="32">
        <v>0</v>
      </c>
      <c r="W21" s="32">
        <v>0</v>
      </c>
      <c r="X21" s="32">
        <v>0</v>
      </c>
      <c r="Y21" s="32">
        <v>20982.52493</v>
      </c>
      <c r="Z21" s="32">
        <v>4196.1929859999982</v>
      </c>
      <c r="AA21" s="32">
        <v>-5546.239999999998</v>
      </c>
      <c r="AB21" s="32">
        <v>-753.77063011370046</v>
      </c>
      <c r="AC21" s="32">
        <v>0</v>
      </c>
      <c r="AD21" s="32">
        <v>0</v>
      </c>
      <c r="AE21" s="32">
        <v>0</v>
      </c>
      <c r="AF21" s="32">
        <v>0</v>
      </c>
      <c r="AG21" s="32">
        <v>0</v>
      </c>
      <c r="AH21" s="32">
        <v>0</v>
      </c>
      <c r="AI21" s="32">
        <v>12700</v>
      </c>
      <c r="AJ21" s="32">
        <v>12700</v>
      </c>
      <c r="AK21" s="32">
        <v>0</v>
      </c>
      <c r="AL21" s="32">
        <v>0</v>
      </c>
      <c r="AM21" s="34">
        <f t="shared" si="0"/>
        <v>1322165.8387270584</v>
      </c>
      <c r="AN21" s="34">
        <f t="shared" si="1"/>
        <v>1313244.4141529445</v>
      </c>
      <c r="AS21" s="50"/>
    </row>
    <row r="22" spans="1:45" ht="24.95" customHeight="1" x14ac:dyDescent="0.2">
      <c r="A22" s="20">
        <v>16</v>
      </c>
      <c r="B22" s="30" t="s">
        <v>41</v>
      </c>
      <c r="C22" s="32">
        <v>0</v>
      </c>
      <c r="D22" s="32">
        <v>0</v>
      </c>
      <c r="E22" s="32">
        <v>0</v>
      </c>
      <c r="F22" s="32">
        <v>0</v>
      </c>
      <c r="G22" s="32">
        <v>0</v>
      </c>
      <c r="H22" s="32">
        <v>0</v>
      </c>
      <c r="I22" s="32">
        <v>0</v>
      </c>
      <c r="J22" s="32">
        <v>0</v>
      </c>
      <c r="K22" s="32">
        <v>12859.685000000001</v>
      </c>
      <c r="L22" s="32">
        <v>12859.685000000001</v>
      </c>
      <c r="M22" s="32">
        <v>105307.56764705882</v>
      </c>
      <c r="N22" s="32">
        <v>105307.56764705882</v>
      </c>
      <c r="O22" s="32">
        <v>0</v>
      </c>
      <c r="P22" s="32">
        <v>0</v>
      </c>
      <c r="Q22" s="32">
        <v>0</v>
      </c>
      <c r="R22" s="32">
        <v>0</v>
      </c>
      <c r="S22" s="32">
        <v>0</v>
      </c>
      <c r="T22" s="32">
        <v>0</v>
      </c>
      <c r="U22" s="32">
        <v>0</v>
      </c>
      <c r="V22" s="32">
        <v>0</v>
      </c>
      <c r="W22" s="32">
        <v>0</v>
      </c>
      <c r="X22" s="32">
        <v>0</v>
      </c>
      <c r="Y22" s="32">
        <v>0</v>
      </c>
      <c r="Z22" s="32">
        <v>0</v>
      </c>
      <c r="AA22" s="32">
        <v>0</v>
      </c>
      <c r="AB22" s="32">
        <v>0</v>
      </c>
      <c r="AC22" s="32">
        <v>0</v>
      </c>
      <c r="AD22" s="32">
        <v>0</v>
      </c>
      <c r="AE22" s="32">
        <v>-19867.66</v>
      </c>
      <c r="AF22" s="32">
        <v>-19867.66</v>
      </c>
      <c r="AG22" s="32">
        <v>0</v>
      </c>
      <c r="AH22" s="32">
        <v>0</v>
      </c>
      <c r="AI22" s="32">
        <v>0</v>
      </c>
      <c r="AJ22" s="32">
        <v>0</v>
      </c>
      <c r="AK22" s="32">
        <v>0</v>
      </c>
      <c r="AL22" s="32">
        <v>0</v>
      </c>
      <c r="AM22" s="34">
        <f t="shared" si="0"/>
        <v>98299.592647058817</v>
      </c>
      <c r="AN22" s="34">
        <f t="shared" si="1"/>
        <v>98299.592647058817</v>
      </c>
      <c r="AS22" s="50"/>
    </row>
    <row r="23" spans="1:45" ht="24.95" customHeight="1" x14ac:dyDescent="0.2">
      <c r="A23" s="20">
        <v>17</v>
      </c>
      <c r="B23" s="30" t="s">
        <v>33</v>
      </c>
      <c r="C23" s="32">
        <v>3232968.8697600001</v>
      </c>
      <c r="D23" s="32">
        <v>817007.92493999982</v>
      </c>
      <c r="E23" s="32">
        <v>56545.189999999995</v>
      </c>
      <c r="F23" s="32">
        <v>56545.189999999995</v>
      </c>
      <c r="G23" s="32">
        <v>49379.329999999994</v>
      </c>
      <c r="H23" s="32">
        <v>28910.397499999999</v>
      </c>
      <c r="I23" s="32">
        <v>167437.15999999977</v>
      </c>
      <c r="J23" s="32">
        <v>167437.15999999977</v>
      </c>
      <c r="K23" s="32">
        <v>12715407.620000005</v>
      </c>
      <c r="L23" s="32">
        <v>4453529.1980000027</v>
      </c>
      <c r="M23" s="32">
        <v>1555924.6376470588</v>
      </c>
      <c r="N23" s="32">
        <v>625000.27264705871</v>
      </c>
      <c r="O23" s="32">
        <v>0</v>
      </c>
      <c r="P23" s="32">
        <v>0</v>
      </c>
      <c r="Q23" s="32">
        <v>0</v>
      </c>
      <c r="R23" s="32">
        <v>0</v>
      </c>
      <c r="S23" s="32">
        <v>0</v>
      </c>
      <c r="T23" s="32">
        <v>0</v>
      </c>
      <c r="U23" s="32">
        <v>0</v>
      </c>
      <c r="V23" s="32">
        <v>0</v>
      </c>
      <c r="W23" s="32">
        <v>0</v>
      </c>
      <c r="X23" s="32">
        <v>0</v>
      </c>
      <c r="Y23" s="32">
        <v>112054.27000000002</v>
      </c>
      <c r="Z23" s="32">
        <v>112054.27000000002</v>
      </c>
      <c r="AA23" s="32">
        <v>3844554.3906999989</v>
      </c>
      <c r="AB23" s="32">
        <v>1744699.8446149998</v>
      </c>
      <c r="AC23" s="32">
        <v>0</v>
      </c>
      <c r="AD23" s="32">
        <v>0</v>
      </c>
      <c r="AE23" s="32">
        <v>-28300753.600000001</v>
      </c>
      <c r="AF23" s="32">
        <v>0</v>
      </c>
      <c r="AG23" s="32">
        <v>400516.55999999982</v>
      </c>
      <c r="AH23" s="32">
        <v>400516.55999999982</v>
      </c>
      <c r="AI23" s="32">
        <v>89726.59</v>
      </c>
      <c r="AJ23" s="32">
        <v>89726.59</v>
      </c>
      <c r="AK23" s="32">
        <v>0</v>
      </c>
      <c r="AL23" s="32">
        <v>0</v>
      </c>
      <c r="AM23" s="34">
        <f t="shared" si="0"/>
        <v>-6076238.9818929425</v>
      </c>
      <c r="AN23" s="34">
        <f t="shared" si="1"/>
        <v>8495427.4077020604</v>
      </c>
      <c r="AS23" s="50"/>
    </row>
    <row r="24" spans="1:45" ht="15" x14ac:dyDescent="0.2">
      <c r="A24" s="13"/>
      <c r="B24" s="6" t="s">
        <v>22</v>
      </c>
      <c r="C24" s="35">
        <f t="shared" ref="C24:AN24" si="2">SUM(C7:C23)</f>
        <v>9358810.6406203471</v>
      </c>
      <c r="D24" s="35">
        <f t="shared" si="2"/>
        <v>6844620.1557713468</v>
      </c>
      <c r="E24" s="35">
        <f t="shared" si="2"/>
        <v>746609.15072189423</v>
      </c>
      <c r="F24" s="35">
        <f t="shared" si="2"/>
        <v>746609.15072189423</v>
      </c>
      <c r="G24" s="35">
        <f t="shared" si="2"/>
        <v>346317.42000000004</v>
      </c>
      <c r="H24" s="35">
        <f t="shared" si="2"/>
        <v>302783.25750000001</v>
      </c>
      <c r="I24" s="35">
        <f t="shared" si="2"/>
        <v>137703286.98969901</v>
      </c>
      <c r="J24" s="35">
        <f t="shared" si="2"/>
        <v>136566122.11254153</v>
      </c>
      <c r="K24" s="35">
        <f t="shared" si="2"/>
        <v>46254045.80960989</v>
      </c>
      <c r="L24" s="35">
        <f t="shared" si="2"/>
        <v>34705191.557151832</v>
      </c>
      <c r="M24" s="35">
        <f t="shared" si="2"/>
        <v>8229825.640078824</v>
      </c>
      <c r="N24" s="35">
        <f t="shared" si="2"/>
        <v>6708536.6722465809</v>
      </c>
      <c r="O24" s="35">
        <f t="shared" si="2"/>
        <v>0</v>
      </c>
      <c r="P24" s="35">
        <f t="shared" si="2"/>
        <v>0</v>
      </c>
      <c r="Q24" s="35">
        <f t="shared" si="2"/>
        <v>-1258856.7936330002</v>
      </c>
      <c r="R24" s="35">
        <f t="shared" si="2"/>
        <v>0</v>
      </c>
      <c r="S24" s="35">
        <f t="shared" si="2"/>
        <v>5321361.45</v>
      </c>
      <c r="T24" s="35">
        <f t="shared" si="2"/>
        <v>0</v>
      </c>
      <c r="U24" s="35">
        <f t="shared" si="2"/>
        <v>440613</v>
      </c>
      <c r="V24" s="35">
        <f t="shared" si="2"/>
        <v>220025.69699999999</v>
      </c>
      <c r="W24" s="35">
        <f t="shared" si="2"/>
        <v>0</v>
      </c>
      <c r="X24" s="35">
        <f t="shared" si="2"/>
        <v>0</v>
      </c>
      <c r="Y24" s="35">
        <f t="shared" si="2"/>
        <v>2057792.1695959996</v>
      </c>
      <c r="Z24" s="35">
        <f t="shared" si="2"/>
        <v>1012705.9096888851</v>
      </c>
      <c r="AA24" s="35">
        <f t="shared" si="2"/>
        <v>244832580.60050565</v>
      </c>
      <c r="AB24" s="35">
        <f t="shared" si="2"/>
        <v>6955234.1536885947</v>
      </c>
      <c r="AC24" s="35">
        <f t="shared" si="2"/>
        <v>-162101.26400000032</v>
      </c>
      <c r="AD24" s="35">
        <f t="shared" si="2"/>
        <v>166192.19119999959</v>
      </c>
      <c r="AE24" s="35">
        <f t="shared" si="2"/>
        <v>-23843153.240678582</v>
      </c>
      <c r="AF24" s="35">
        <f t="shared" si="2"/>
        <v>2097246.2792077498</v>
      </c>
      <c r="AG24" s="35">
        <f t="shared" si="2"/>
        <v>402714.96752599982</v>
      </c>
      <c r="AH24" s="35">
        <f t="shared" si="2"/>
        <v>402714.96752599982</v>
      </c>
      <c r="AI24" s="35">
        <f t="shared" si="2"/>
        <v>1833332.952627911</v>
      </c>
      <c r="AJ24" s="35">
        <f t="shared" si="2"/>
        <v>968924.73614457762</v>
      </c>
      <c r="AK24" s="35">
        <f t="shared" si="2"/>
        <v>0</v>
      </c>
      <c r="AL24" s="35">
        <f t="shared" si="2"/>
        <v>0</v>
      </c>
      <c r="AM24" s="35">
        <f t="shared" si="2"/>
        <v>432263179.49267393</v>
      </c>
      <c r="AN24" s="35">
        <f t="shared" si="2"/>
        <v>197696906.84038895</v>
      </c>
    </row>
    <row r="25" spans="1:45" ht="15" x14ac:dyDescent="0.2">
      <c r="A25" s="45"/>
      <c r="B25" s="46"/>
      <c r="C25" s="44"/>
      <c r="D25" s="44"/>
      <c r="E25" s="44"/>
      <c r="F25" s="44"/>
      <c r="G25" s="44"/>
      <c r="H25" s="44"/>
      <c r="I25" s="44"/>
      <c r="J25" s="44"/>
      <c r="K25" s="44"/>
      <c r="L25" s="44"/>
      <c r="M25" s="44"/>
      <c r="N25" s="44"/>
      <c r="O25" s="44"/>
      <c r="P25" s="44"/>
      <c r="Q25" s="44"/>
      <c r="R25" s="44"/>
      <c r="S25" s="44"/>
      <c r="T25" s="44"/>
      <c r="U25" s="44"/>
      <c r="V25" s="44"/>
      <c r="W25" s="44"/>
      <c r="X25" s="44"/>
      <c r="Y25" s="44"/>
      <c r="Z25" s="44"/>
      <c r="AA25" s="44"/>
      <c r="AB25" s="44"/>
      <c r="AC25" s="44"/>
      <c r="AD25" s="44"/>
      <c r="AE25" s="44"/>
      <c r="AF25" s="44"/>
      <c r="AG25" s="44"/>
      <c r="AH25" s="44"/>
      <c r="AI25" s="44"/>
      <c r="AJ25" s="44"/>
      <c r="AK25" s="44"/>
      <c r="AL25" s="44"/>
      <c r="AM25" s="44"/>
      <c r="AN25" s="44"/>
    </row>
    <row r="26" spans="1:45" x14ac:dyDescent="0.2">
      <c r="AN26" s="50"/>
    </row>
    <row r="27" spans="1:45" s="73" customFormat="1" ht="15" x14ac:dyDescent="0.2">
      <c r="B27" s="74" t="s">
        <v>50</v>
      </c>
      <c r="C27" s="89"/>
      <c r="D27" s="89"/>
      <c r="E27" s="89"/>
      <c r="F27" s="89"/>
      <c r="G27" s="89"/>
      <c r="H27" s="89"/>
      <c r="I27" s="89"/>
      <c r="J27" s="89"/>
      <c r="K27" s="89"/>
      <c r="L27" s="89"/>
      <c r="M27" s="89"/>
      <c r="N27" s="89"/>
    </row>
    <row r="28" spans="1:45" s="73" customFormat="1" ht="9" customHeight="1" x14ac:dyDescent="0.2">
      <c r="B28" s="90"/>
      <c r="C28" s="90"/>
      <c r="D28" s="90"/>
      <c r="E28" s="90"/>
      <c r="F28" s="90"/>
      <c r="G28" s="90"/>
      <c r="H28" s="90"/>
      <c r="I28" s="90"/>
      <c r="J28" s="90"/>
      <c r="K28" s="90"/>
      <c r="L28" s="90"/>
      <c r="M28" s="90"/>
      <c r="N28" s="90"/>
    </row>
    <row r="29" spans="1:45" s="73" customFormat="1" ht="15" x14ac:dyDescent="0.25">
      <c r="B29" s="80" t="s">
        <v>68</v>
      </c>
    </row>
    <row r="30" spans="1:45" s="73" customFormat="1" ht="15" x14ac:dyDescent="0.25">
      <c r="B30" s="80" t="s">
        <v>69</v>
      </c>
    </row>
    <row r="31" spans="1:45" x14ac:dyDescent="0.2">
      <c r="B31" s="8"/>
      <c r="C31" s="15"/>
      <c r="D31" s="15"/>
      <c r="E31" s="15"/>
      <c r="F31" s="15"/>
      <c r="G31" s="15"/>
      <c r="H31" s="15"/>
      <c r="I31" s="15"/>
      <c r="J31" s="15"/>
      <c r="K31" s="15"/>
      <c r="L31" s="15"/>
      <c r="M31" s="15"/>
      <c r="N31" s="15"/>
      <c r="AM31" s="17"/>
      <c r="AN31" s="17"/>
    </row>
    <row r="33" spans="39:40" x14ac:dyDescent="0.2">
      <c r="AM33" s="17"/>
      <c r="AN33" s="17"/>
    </row>
    <row r="34" spans="39:40" x14ac:dyDescent="0.2">
      <c r="AM34" s="17"/>
      <c r="AN34" s="17"/>
    </row>
  </sheetData>
  <sortState ref="B8:AN23">
    <sortCondition descending="1" ref="AM7:AM23"/>
  </sortState>
  <mergeCells count="22">
    <mergeCell ref="M5:N5"/>
    <mergeCell ref="E5:F5"/>
    <mergeCell ref="G5:H5"/>
    <mergeCell ref="I5:J5"/>
    <mergeCell ref="AK5:AL5"/>
    <mergeCell ref="AM5:AN5"/>
    <mergeCell ref="AI5:AJ5"/>
    <mergeCell ref="O5:P5"/>
    <mergeCell ref="Q5:R5"/>
    <mergeCell ref="S5:T5"/>
    <mergeCell ref="U5:V5"/>
    <mergeCell ref="W5:X5"/>
    <mergeCell ref="AG5:AH5"/>
    <mergeCell ref="Y5:Z5"/>
    <mergeCell ref="AA5:AB5"/>
    <mergeCell ref="AC5:AD5"/>
    <mergeCell ref="AE5:AF5"/>
    <mergeCell ref="A1:K1"/>
    <mergeCell ref="A5:A6"/>
    <mergeCell ref="B5:B6"/>
    <mergeCell ref="C5:D5"/>
    <mergeCell ref="K5:L5"/>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5" tint="0.39997558519241921"/>
  </sheetPr>
  <dimension ref="A1:G34"/>
  <sheetViews>
    <sheetView zoomScale="90" zoomScaleNormal="90" workbookViewId="0">
      <pane xSplit="2" ySplit="6" topLeftCell="C7" activePane="bottomRight" state="frozen"/>
      <selection pane="topRight" activeCell="C1" sqref="C1"/>
      <selection pane="bottomLeft" activeCell="A7" sqref="A7"/>
      <selection pane="bottomRight" activeCell="C7" sqref="C7"/>
    </sheetView>
  </sheetViews>
  <sheetFormatPr defaultRowHeight="12.75" x14ac:dyDescent="0.2"/>
  <cols>
    <col min="1" max="1" width="4.42578125" customWidth="1"/>
    <col min="2" max="2" width="56.28515625" customWidth="1"/>
    <col min="3" max="3" width="13" customWidth="1"/>
    <col min="4" max="4" width="10.5703125" customWidth="1"/>
    <col min="7" max="7" width="12" bestFit="1" customWidth="1"/>
  </cols>
  <sheetData>
    <row r="1" spans="1:5" x14ac:dyDescent="0.2">
      <c r="A1" s="91"/>
      <c r="B1" s="91"/>
      <c r="C1" s="91"/>
      <c r="D1" s="91"/>
    </row>
    <row r="2" spans="1:5" ht="12.75" customHeight="1" x14ac:dyDescent="0.2">
      <c r="A2" s="117" t="s">
        <v>92</v>
      </c>
      <c r="B2" s="117"/>
      <c r="C2" s="117"/>
      <c r="D2" s="117"/>
    </row>
    <row r="3" spans="1:5" ht="12.75" customHeight="1" x14ac:dyDescent="0.2">
      <c r="A3" s="117"/>
      <c r="B3" s="117"/>
      <c r="C3" s="117"/>
      <c r="D3" s="117"/>
      <c r="E3" s="2"/>
    </row>
    <row r="4" spans="1:5" x14ac:dyDescent="0.2">
      <c r="A4" s="117"/>
      <c r="B4" s="117"/>
      <c r="C4" s="117"/>
      <c r="D4" s="117"/>
      <c r="E4" s="2"/>
    </row>
    <row r="5" spans="1:5" x14ac:dyDescent="0.2">
      <c r="A5" s="91"/>
      <c r="B5" s="91"/>
      <c r="C5" s="91"/>
      <c r="D5" s="91"/>
    </row>
    <row r="6" spans="1:5" ht="43.5" customHeight="1" x14ac:dyDescent="0.2">
      <c r="A6" s="92" t="s">
        <v>0</v>
      </c>
      <c r="B6" s="92" t="s">
        <v>70</v>
      </c>
      <c r="C6" s="92" t="s">
        <v>71</v>
      </c>
      <c r="D6" s="92" t="s">
        <v>72</v>
      </c>
    </row>
    <row r="7" spans="1:5" ht="27" customHeight="1" x14ac:dyDescent="0.2">
      <c r="A7" s="7">
        <v>1</v>
      </c>
      <c r="B7" s="93" t="s">
        <v>4</v>
      </c>
      <c r="C7" s="36">
        <f>HLOOKUP(B7,'Wr. Prem. &amp;  Re Prem.'!$4:$24,20,FALSE)</f>
        <v>34516153.547456644</v>
      </c>
      <c r="D7" s="25">
        <f>C7/$C$25</f>
        <v>7.1633295364860683E-2</v>
      </c>
    </row>
    <row r="8" spans="1:5" ht="27" customHeight="1" x14ac:dyDescent="0.2">
      <c r="A8" s="7">
        <v>2</v>
      </c>
      <c r="B8" s="93" t="s">
        <v>5</v>
      </c>
      <c r="C8" s="36">
        <f>HLOOKUP(B8,'Wr. Prem. &amp;  Re Prem.'!$4:$24,20,FALSE)</f>
        <v>6328036.2950108796</v>
      </c>
      <c r="D8" s="25">
        <f t="shared" ref="D8:D21" si="0">C8/$C$25</f>
        <v>1.3132926076969394E-2</v>
      </c>
    </row>
    <row r="9" spans="1:5" ht="27" customHeight="1" x14ac:dyDescent="0.2">
      <c r="A9" s="7">
        <v>3</v>
      </c>
      <c r="B9" s="93" t="s">
        <v>6</v>
      </c>
      <c r="C9" s="36">
        <f>HLOOKUP(B9,'Wr. Prem. &amp;  Re Prem.'!$4:$24,20,FALSE)</f>
        <v>8381651.8147726003</v>
      </c>
      <c r="D9" s="25">
        <f t="shared" si="0"/>
        <v>1.7394908713322367E-2</v>
      </c>
    </row>
    <row r="10" spans="1:5" ht="27" customHeight="1" x14ac:dyDescent="0.2">
      <c r="A10" s="7">
        <v>4</v>
      </c>
      <c r="B10" s="93" t="s">
        <v>7</v>
      </c>
      <c r="C10" s="36">
        <f>HLOOKUP(B10,'Wr. Prem. &amp;  Re Prem.'!$4:$24,20,FALSE)</f>
        <v>180969884.21495122</v>
      </c>
      <c r="D10" s="25">
        <f t="shared" si="0"/>
        <v>0.37557687736817552</v>
      </c>
    </row>
    <row r="11" spans="1:5" ht="38.25" customHeight="1" x14ac:dyDescent="0.2">
      <c r="A11" s="7">
        <v>5</v>
      </c>
      <c r="B11" s="93" t="s">
        <v>8</v>
      </c>
      <c r="C11" s="36">
        <f>HLOOKUP(B11,'Wr. Prem. &amp;  Re Prem.'!$4:$24,20,FALSE)</f>
        <v>84382602.336252421</v>
      </c>
      <c r="D11" s="25">
        <f t="shared" si="0"/>
        <v>0.17512391317003384</v>
      </c>
    </row>
    <row r="12" spans="1:5" ht="27" customHeight="1" x14ac:dyDescent="0.2">
      <c r="A12" s="7">
        <v>6</v>
      </c>
      <c r="B12" s="93" t="s">
        <v>9</v>
      </c>
      <c r="C12" s="36">
        <f>HLOOKUP(B12,'Wr. Prem. &amp;  Re Prem.'!$4:$24,20,FALSE)</f>
        <v>41703065.1122512</v>
      </c>
      <c r="D12" s="25">
        <f t="shared" si="0"/>
        <v>8.6548693112591377E-2</v>
      </c>
    </row>
    <row r="13" spans="1:5" ht="27" customHeight="1" x14ac:dyDescent="0.2">
      <c r="A13" s="7">
        <v>7</v>
      </c>
      <c r="B13" s="93" t="s">
        <v>10</v>
      </c>
      <c r="C13" s="36">
        <f>HLOOKUP(B13,'Wr. Prem. &amp;  Re Prem.'!$4:$24,20,FALSE)</f>
        <v>307041.43326000002</v>
      </c>
      <c r="D13" s="25">
        <f t="shared" si="0"/>
        <v>6.3722018294197849E-4</v>
      </c>
    </row>
    <row r="14" spans="1:5" ht="27" customHeight="1" x14ac:dyDescent="0.2">
      <c r="A14" s="7">
        <v>8</v>
      </c>
      <c r="B14" s="93" t="s">
        <v>11</v>
      </c>
      <c r="C14" s="36">
        <f>HLOOKUP(B14,'Wr. Prem. &amp;  Re Prem.'!$4:$24,20,FALSE)</f>
        <v>5602656.4611670002</v>
      </c>
      <c r="D14" s="25">
        <f t="shared" si="0"/>
        <v>1.1627504917627002E-2</v>
      </c>
    </row>
    <row r="15" spans="1:5" ht="27" customHeight="1" x14ac:dyDescent="0.2">
      <c r="A15" s="7">
        <v>9</v>
      </c>
      <c r="B15" s="93" t="s">
        <v>12</v>
      </c>
      <c r="C15" s="36">
        <f>HLOOKUP(B15,'Wr. Prem. &amp;  Re Prem.'!$4:$24,20,FALSE)</f>
        <v>6577563.608730536</v>
      </c>
      <c r="D15" s="25">
        <f t="shared" si="0"/>
        <v>1.3650784005162482E-2</v>
      </c>
    </row>
    <row r="16" spans="1:5" ht="27" customHeight="1" x14ac:dyDescent="0.2">
      <c r="A16" s="7">
        <v>10</v>
      </c>
      <c r="B16" s="93" t="s">
        <v>13</v>
      </c>
      <c r="C16" s="36">
        <f>HLOOKUP(B16,'Wr. Prem. &amp;  Re Prem.'!$4:$24,20,FALSE)</f>
        <v>179656.62580000001</v>
      </c>
      <c r="D16" s="25">
        <f t="shared" si="0"/>
        <v>3.7285139905555742E-4</v>
      </c>
    </row>
    <row r="17" spans="1:7" ht="27" customHeight="1" x14ac:dyDescent="0.2">
      <c r="A17" s="7">
        <v>11</v>
      </c>
      <c r="B17" s="93" t="s">
        <v>14</v>
      </c>
      <c r="C17" s="36">
        <f>HLOOKUP(B17,'Wr. Prem. &amp;  Re Prem.'!$4:$24,20,FALSE)</f>
        <v>3020</v>
      </c>
      <c r="D17" s="25">
        <f t="shared" si="0"/>
        <v>6.2675741578342801E-6</v>
      </c>
    </row>
    <row r="18" spans="1:7" ht="27" customHeight="1" x14ac:dyDescent="0.2">
      <c r="A18" s="7">
        <v>12</v>
      </c>
      <c r="B18" s="93" t="s">
        <v>15</v>
      </c>
      <c r="C18" s="36">
        <f>HLOOKUP(B18,'Wr. Prem. &amp;  Re Prem.'!$4:$24,20,FALSE)</f>
        <v>8008818.9132591169</v>
      </c>
      <c r="D18" s="25">
        <f t="shared" si="0"/>
        <v>1.6621147832952737E-2</v>
      </c>
    </row>
    <row r="19" spans="1:7" ht="27" customHeight="1" x14ac:dyDescent="0.2">
      <c r="A19" s="7">
        <v>13</v>
      </c>
      <c r="B19" s="93" t="s">
        <v>16</v>
      </c>
      <c r="C19" s="36">
        <f>HLOOKUP(B19,'Wr. Prem. &amp;  Re Prem.'!$4:$24,20,FALSE)</f>
        <v>72005935.683066562</v>
      </c>
      <c r="D19" s="25">
        <f t="shared" si="0"/>
        <v>0.14943792771452491</v>
      </c>
    </row>
    <row r="20" spans="1:7" ht="27" customHeight="1" x14ac:dyDescent="0.2">
      <c r="A20" s="7">
        <v>14</v>
      </c>
      <c r="B20" s="93" t="s">
        <v>17</v>
      </c>
      <c r="C20" s="36">
        <f>HLOOKUP(B20,'Wr. Prem. &amp;  Re Prem.'!$4:$24,20,FALSE)</f>
        <v>3360393.1537688891</v>
      </c>
      <c r="D20" s="25">
        <f t="shared" si="0"/>
        <v>6.9740110234189157E-3</v>
      </c>
    </row>
    <row r="21" spans="1:7" ht="27" customHeight="1" x14ac:dyDescent="0.2">
      <c r="A21" s="7">
        <v>15</v>
      </c>
      <c r="B21" s="93" t="s">
        <v>18</v>
      </c>
      <c r="C21" s="36">
        <f>HLOOKUP(B21,'Wr. Prem. &amp;  Re Prem.'!$4:$24,20,FALSE)</f>
        <v>7761907.1270760391</v>
      </c>
      <c r="D21" s="25">
        <f t="shared" si="0"/>
        <v>1.610871805469255E-2</v>
      </c>
    </row>
    <row r="22" spans="1:7" ht="27" customHeight="1" x14ac:dyDescent="0.2">
      <c r="A22" s="7">
        <v>16</v>
      </c>
      <c r="B22" s="93" t="s">
        <v>19</v>
      </c>
      <c r="C22" s="36">
        <f>HLOOKUP(B22,'Wr. Prem. &amp;  Re Prem.'!$4:$24,20,FALSE)</f>
        <v>507037.12711851386</v>
      </c>
      <c r="D22" s="25">
        <f>C22/$C$25</f>
        <v>1.0522823824471962E-3</v>
      </c>
    </row>
    <row r="23" spans="1:7" ht="27" customHeight="1" x14ac:dyDescent="0.2">
      <c r="A23" s="7">
        <v>17</v>
      </c>
      <c r="B23" s="93" t="s">
        <v>20</v>
      </c>
      <c r="C23" s="36">
        <f>HLOOKUP(B23,'Wr. Prem. &amp;  Re Prem.'!$4:$24,20,FALSE)</f>
        <v>21249693.005524635</v>
      </c>
      <c r="D23" s="25">
        <f>C23/$C$25</f>
        <v>4.410067110706558E-2</v>
      </c>
    </row>
    <row r="24" spans="1:7" ht="27" customHeight="1" x14ac:dyDescent="0.2">
      <c r="A24" s="7">
        <v>18</v>
      </c>
      <c r="B24" s="93" t="s">
        <v>21</v>
      </c>
      <c r="C24" s="36">
        <f>HLOOKUP(B24,'Wr. Prem. &amp;  Re Prem.'!$4:$24,20,FALSE)</f>
        <v>0</v>
      </c>
      <c r="D24" s="25">
        <f>C24/$C$25</f>
        <v>0</v>
      </c>
    </row>
    <row r="25" spans="1:7" ht="27" customHeight="1" x14ac:dyDescent="0.2">
      <c r="A25" s="3"/>
      <c r="B25" s="94" t="s">
        <v>22</v>
      </c>
      <c r="C25" s="26">
        <f>SUM(C7:C24)</f>
        <v>481845116.45946628</v>
      </c>
      <c r="D25" s="27">
        <f>SUM(D7:D24)</f>
        <v>0.99999999999999978</v>
      </c>
      <c r="G25" s="1"/>
    </row>
    <row r="27" spans="1:7" x14ac:dyDescent="0.2">
      <c r="C27" s="1"/>
    </row>
    <row r="28" spans="1:7" x14ac:dyDescent="0.2">
      <c r="C28" s="1"/>
    </row>
    <row r="34" spans="3:3" x14ac:dyDescent="0.2">
      <c r="C34" s="4"/>
    </row>
  </sheetData>
  <mergeCells count="1">
    <mergeCell ref="A2:D4"/>
  </mergeCells>
  <phoneticPr fontId="7" type="noConversion"/>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indexed="30"/>
  </sheetPr>
  <dimension ref="A1:AN33"/>
  <sheetViews>
    <sheetView zoomScale="90" zoomScaleNormal="90" workbookViewId="0">
      <pane xSplit="2" ySplit="5" topLeftCell="C20" activePane="bottomRight" state="frozen"/>
      <selection pane="topRight" activeCell="C1" sqref="C1"/>
      <selection pane="bottomLeft" activeCell="A6" sqref="A6"/>
      <selection pane="bottomRight" activeCell="B23" sqref="B23"/>
    </sheetView>
  </sheetViews>
  <sheetFormatPr defaultRowHeight="12.75" x14ac:dyDescent="0.2"/>
  <cols>
    <col min="1" max="1" width="4.42578125" customWidth="1"/>
    <col min="2" max="2" width="49.28515625" customWidth="1"/>
    <col min="3" max="6" width="11.5703125" customWidth="1"/>
    <col min="7" max="7" width="12.28515625" customWidth="1"/>
    <col min="8" max="38" width="11.5703125" customWidth="1"/>
    <col min="39" max="39" width="13.140625" customWidth="1"/>
    <col min="40" max="40" width="11.5703125" customWidth="1"/>
  </cols>
  <sheetData>
    <row r="1" spans="1:40" s="73" customFormat="1" ht="27.75" customHeight="1" x14ac:dyDescent="0.2">
      <c r="A1" s="74" t="s">
        <v>73</v>
      </c>
      <c r="B1" s="74"/>
      <c r="C1" s="74"/>
      <c r="D1" s="74"/>
      <c r="E1" s="74"/>
      <c r="F1" s="74"/>
      <c r="G1" s="74"/>
      <c r="H1" s="74"/>
      <c r="I1" s="74"/>
      <c r="J1" s="74"/>
      <c r="K1" s="74"/>
      <c r="L1" s="74"/>
      <c r="M1" s="74"/>
      <c r="N1" s="74"/>
      <c r="O1" s="74"/>
    </row>
    <row r="2" spans="1:40" s="73" customFormat="1" ht="27.75" customHeight="1" x14ac:dyDescent="0.2">
      <c r="A2" s="74" t="str">
        <f>'Inccured Claims'!A2</f>
        <v>Reporting period: 1 January 2019 - 30 September 2019</v>
      </c>
      <c r="B2" s="74"/>
      <c r="C2" s="74"/>
      <c r="D2" s="74"/>
      <c r="E2" s="74"/>
      <c r="F2" s="74"/>
      <c r="G2" s="74"/>
      <c r="H2" s="74"/>
      <c r="I2" s="74"/>
      <c r="J2" s="74"/>
      <c r="K2" s="74"/>
      <c r="L2" s="74"/>
      <c r="M2" s="74"/>
      <c r="N2" s="74"/>
      <c r="O2" s="74"/>
    </row>
    <row r="3" spans="1:40" s="95" customFormat="1" ht="17.25" customHeight="1" x14ac:dyDescent="0.25">
      <c r="A3" s="61" t="s">
        <v>74</v>
      </c>
      <c r="C3" s="96"/>
      <c r="E3" s="96"/>
      <c r="G3" s="96"/>
      <c r="I3" s="96"/>
      <c r="K3" s="96"/>
      <c r="M3" s="96"/>
      <c r="O3" s="96"/>
      <c r="Q3" s="96"/>
      <c r="S3" s="96"/>
      <c r="U3" s="96"/>
      <c r="W3" s="96"/>
      <c r="Y3" s="96"/>
      <c r="AA3" s="96"/>
      <c r="AC3" s="96"/>
      <c r="AE3" s="96"/>
      <c r="AG3" s="96"/>
      <c r="AI3" s="96"/>
      <c r="AK3" s="96"/>
    </row>
    <row r="4" spans="1:40" s="97" customFormat="1" ht="96" customHeight="1" x14ac:dyDescent="0.25">
      <c r="A4" s="100" t="s">
        <v>0</v>
      </c>
      <c r="B4" s="100" t="s">
        <v>3</v>
      </c>
      <c r="C4" s="114" t="s">
        <v>4</v>
      </c>
      <c r="D4" s="114"/>
      <c r="E4" s="110" t="s">
        <v>5</v>
      </c>
      <c r="F4" s="111"/>
      <c r="G4" s="110" t="s">
        <v>6</v>
      </c>
      <c r="H4" s="111"/>
      <c r="I4" s="110" t="s">
        <v>7</v>
      </c>
      <c r="J4" s="111"/>
      <c r="K4" s="110" t="s">
        <v>8</v>
      </c>
      <c r="L4" s="111"/>
      <c r="M4" s="110" t="s">
        <v>9</v>
      </c>
      <c r="N4" s="111"/>
      <c r="O4" s="110" t="s">
        <v>10</v>
      </c>
      <c r="P4" s="111"/>
      <c r="Q4" s="110" t="s">
        <v>11</v>
      </c>
      <c r="R4" s="111"/>
      <c r="S4" s="110" t="s">
        <v>12</v>
      </c>
      <c r="T4" s="111"/>
      <c r="U4" s="110" t="s">
        <v>13</v>
      </c>
      <c r="V4" s="111"/>
      <c r="W4" s="110" t="s">
        <v>14</v>
      </c>
      <c r="X4" s="111"/>
      <c r="Y4" s="110" t="s">
        <v>15</v>
      </c>
      <c r="Z4" s="111"/>
      <c r="AA4" s="110" t="s">
        <v>16</v>
      </c>
      <c r="AB4" s="111"/>
      <c r="AC4" s="110" t="s">
        <v>17</v>
      </c>
      <c r="AD4" s="111"/>
      <c r="AE4" s="103" t="s">
        <v>18</v>
      </c>
      <c r="AF4" s="105"/>
      <c r="AG4" s="103" t="s">
        <v>19</v>
      </c>
      <c r="AH4" s="105"/>
      <c r="AI4" s="115" t="s">
        <v>20</v>
      </c>
      <c r="AJ4" s="116"/>
      <c r="AK4" s="115" t="s">
        <v>21</v>
      </c>
      <c r="AL4" s="116"/>
      <c r="AM4" s="115" t="s">
        <v>22</v>
      </c>
      <c r="AN4" s="116"/>
    </row>
    <row r="5" spans="1:40" s="97" customFormat="1" ht="48.75" customHeight="1" x14ac:dyDescent="0.25">
      <c r="A5" s="102"/>
      <c r="B5" s="102"/>
      <c r="C5" s="72" t="s">
        <v>48</v>
      </c>
      <c r="D5" s="72" t="s">
        <v>75</v>
      </c>
      <c r="E5" s="72" t="s">
        <v>48</v>
      </c>
      <c r="F5" s="72" t="s">
        <v>75</v>
      </c>
      <c r="G5" s="72" t="s">
        <v>48</v>
      </c>
      <c r="H5" s="72" t="s">
        <v>75</v>
      </c>
      <c r="I5" s="72" t="s">
        <v>48</v>
      </c>
      <c r="J5" s="72" t="s">
        <v>75</v>
      </c>
      <c r="K5" s="72" t="s">
        <v>48</v>
      </c>
      <c r="L5" s="72" t="s">
        <v>75</v>
      </c>
      <c r="M5" s="72" t="s">
        <v>48</v>
      </c>
      <c r="N5" s="72" t="s">
        <v>75</v>
      </c>
      <c r="O5" s="72" t="s">
        <v>48</v>
      </c>
      <c r="P5" s="72" t="s">
        <v>75</v>
      </c>
      <c r="Q5" s="72" t="s">
        <v>48</v>
      </c>
      <c r="R5" s="72" t="s">
        <v>75</v>
      </c>
      <c r="S5" s="72" t="s">
        <v>48</v>
      </c>
      <c r="T5" s="72" t="s">
        <v>75</v>
      </c>
      <c r="U5" s="72" t="s">
        <v>48</v>
      </c>
      <c r="V5" s="72" t="s">
        <v>75</v>
      </c>
      <c r="W5" s="72" t="s">
        <v>48</v>
      </c>
      <c r="X5" s="72" t="s">
        <v>75</v>
      </c>
      <c r="Y5" s="72" t="s">
        <v>48</v>
      </c>
      <c r="Z5" s="72" t="s">
        <v>75</v>
      </c>
      <c r="AA5" s="72" t="s">
        <v>48</v>
      </c>
      <c r="AB5" s="72" t="s">
        <v>75</v>
      </c>
      <c r="AC5" s="72" t="s">
        <v>48</v>
      </c>
      <c r="AD5" s="72" t="s">
        <v>75</v>
      </c>
      <c r="AE5" s="72" t="s">
        <v>48</v>
      </c>
      <c r="AF5" s="72" t="s">
        <v>75</v>
      </c>
      <c r="AG5" s="72" t="s">
        <v>48</v>
      </c>
      <c r="AH5" s="72" t="s">
        <v>75</v>
      </c>
      <c r="AI5" s="72" t="s">
        <v>48</v>
      </c>
      <c r="AJ5" s="72" t="s">
        <v>75</v>
      </c>
      <c r="AK5" s="72" t="s">
        <v>48</v>
      </c>
      <c r="AL5" s="72" t="s">
        <v>75</v>
      </c>
      <c r="AM5" s="72" t="s">
        <v>48</v>
      </c>
      <c r="AN5" s="72" t="s">
        <v>75</v>
      </c>
    </row>
    <row r="6" spans="1:40" ht="24.95" customHeight="1" x14ac:dyDescent="0.2">
      <c r="A6" s="20">
        <v>1</v>
      </c>
      <c r="B6" s="31" t="s">
        <v>29</v>
      </c>
      <c r="C6" s="37">
        <v>0</v>
      </c>
      <c r="D6" s="37">
        <v>0</v>
      </c>
      <c r="E6" s="37">
        <v>0</v>
      </c>
      <c r="F6" s="37">
        <v>0</v>
      </c>
      <c r="G6" s="37">
        <v>0</v>
      </c>
      <c r="H6" s="37">
        <v>0</v>
      </c>
      <c r="I6" s="37">
        <v>0</v>
      </c>
      <c r="J6" s="37">
        <v>0</v>
      </c>
      <c r="K6" s="37">
        <v>0</v>
      </c>
      <c r="L6" s="37">
        <v>0</v>
      </c>
      <c r="M6" s="37">
        <v>1703435.0330882352</v>
      </c>
      <c r="N6" s="37">
        <v>0</v>
      </c>
      <c r="O6" s="37">
        <v>0</v>
      </c>
      <c r="P6" s="37">
        <v>0</v>
      </c>
      <c r="Q6" s="37">
        <v>0</v>
      </c>
      <c r="R6" s="37">
        <v>0</v>
      </c>
      <c r="S6" s="37">
        <v>0</v>
      </c>
      <c r="T6" s="37">
        <v>0</v>
      </c>
      <c r="U6" s="37">
        <v>0</v>
      </c>
      <c r="V6" s="37">
        <v>0</v>
      </c>
      <c r="W6" s="37">
        <v>0</v>
      </c>
      <c r="X6" s="37">
        <v>0</v>
      </c>
      <c r="Y6" s="37">
        <v>0</v>
      </c>
      <c r="Z6" s="37">
        <v>0</v>
      </c>
      <c r="AA6" s="37">
        <v>0</v>
      </c>
      <c r="AB6" s="37">
        <v>0</v>
      </c>
      <c r="AC6" s="37">
        <v>0</v>
      </c>
      <c r="AD6" s="37">
        <v>0</v>
      </c>
      <c r="AE6" s="37">
        <v>0</v>
      </c>
      <c r="AF6" s="37">
        <v>0</v>
      </c>
      <c r="AG6" s="37">
        <v>0</v>
      </c>
      <c r="AH6" s="37">
        <v>0</v>
      </c>
      <c r="AI6" s="37">
        <v>0</v>
      </c>
      <c r="AJ6" s="37">
        <v>0</v>
      </c>
      <c r="AK6" s="37">
        <v>0</v>
      </c>
      <c r="AL6" s="37">
        <v>0</v>
      </c>
      <c r="AM6" s="34">
        <f t="shared" ref="AM6:AM22" si="0">C6+E6+G6+I6+K6+M6+O6+Q6+S6+U6+W6+Y6+AA6+AC6+AE6+AG6+AI6+AK6</f>
        <v>1703435.0330882352</v>
      </c>
      <c r="AN6" s="34">
        <f t="shared" ref="AN6:AN22" si="1">D6+F6+H6+J6+L6+N6+P6+R6+T6+V6+X6+Z6+AB6+AD6+AF6+AH6+AJ6+AL6</f>
        <v>0</v>
      </c>
    </row>
    <row r="7" spans="1:40" ht="24.95" customHeight="1" x14ac:dyDescent="0.2">
      <c r="A7" s="20">
        <v>2</v>
      </c>
      <c r="B7" s="31" t="s">
        <v>95</v>
      </c>
      <c r="C7" s="37">
        <v>10516.0675725</v>
      </c>
      <c r="D7" s="37">
        <v>8598.2559760000022</v>
      </c>
      <c r="E7" s="37">
        <v>0</v>
      </c>
      <c r="F7" s="37">
        <v>0</v>
      </c>
      <c r="G7" s="37">
        <v>198795.43821699746</v>
      </c>
      <c r="H7" s="37">
        <v>147080.00245403664</v>
      </c>
      <c r="I7" s="37">
        <v>15716.835999999999</v>
      </c>
      <c r="J7" s="37">
        <v>12729.3271</v>
      </c>
      <c r="K7" s="37">
        <v>0</v>
      </c>
      <c r="L7" s="37">
        <v>0</v>
      </c>
      <c r="M7" s="37">
        <v>0</v>
      </c>
      <c r="N7" s="37">
        <v>0</v>
      </c>
      <c r="O7" s="37">
        <v>0</v>
      </c>
      <c r="P7" s="37">
        <v>0</v>
      </c>
      <c r="Q7" s="37">
        <v>0</v>
      </c>
      <c r="R7" s="37">
        <v>0</v>
      </c>
      <c r="S7" s="37">
        <v>0</v>
      </c>
      <c r="T7" s="37">
        <v>0</v>
      </c>
      <c r="U7" s="37">
        <v>0</v>
      </c>
      <c r="V7" s="37">
        <v>0</v>
      </c>
      <c r="W7" s="37">
        <v>0</v>
      </c>
      <c r="X7" s="37">
        <v>0</v>
      </c>
      <c r="Y7" s="37">
        <v>0</v>
      </c>
      <c r="Z7" s="37">
        <v>0</v>
      </c>
      <c r="AA7" s="37">
        <v>0</v>
      </c>
      <c r="AB7" s="37">
        <v>0</v>
      </c>
      <c r="AC7" s="37">
        <v>0</v>
      </c>
      <c r="AD7" s="37">
        <v>0</v>
      </c>
      <c r="AE7" s="37">
        <v>0</v>
      </c>
      <c r="AF7" s="37">
        <v>0</v>
      </c>
      <c r="AG7" s="37">
        <v>0</v>
      </c>
      <c r="AH7" s="37">
        <v>0</v>
      </c>
      <c r="AI7" s="37">
        <v>0</v>
      </c>
      <c r="AJ7" s="37">
        <v>0</v>
      </c>
      <c r="AK7" s="37">
        <v>0</v>
      </c>
      <c r="AL7" s="37">
        <v>0</v>
      </c>
      <c r="AM7" s="34">
        <f t="shared" si="0"/>
        <v>225028.34178949747</v>
      </c>
      <c r="AN7" s="34">
        <f t="shared" si="1"/>
        <v>168407.58553003665</v>
      </c>
    </row>
    <row r="8" spans="1:40" ht="24.95" customHeight="1" x14ac:dyDescent="0.2">
      <c r="A8" s="20">
        <v>3</v>
      </c>
      <c r="B8" s="31" t="s">
        <v>35</v>
      </c>
      <c r="C8" s="37">
        <v>0</v>
      </c>
      <c r="D8" s="37">
        <v>0</v>
      </c>
      <c r="E8" s="37">
        <v>0</v>
      </c>
      <c r="F8" s="37">
        <v>0</v>
      </c>
      <c r="G8" s="37">
        <v>0</v>
      </c>
      <c r="H8" s="37">
        <v>0</v>
      </c>
      <c r="I8" s="37">
        <v>0</v>
      </c>
      <c r="J8" s="37">
        <v>0</v>
      </c>
      <c r="K8" s="37">
        <v>14176.98</v>
      </c>
      <c r="L8" s="37">
        <v>0</v>
      </c>
      <c r="M8" s="37">
        <v>0</v>
      </c>
      <c r="N8" s="37">
        <v>0</v>
      </c>
      <c r="O8" s="37">
        <v>0</v>
      </c>
      <c r="P8" s="37">
        <v>0</v>
      </c>
      <c r="Q8" s="37">
        <v>0</v>
      </c>
      <c r="R8" s="37">
        <v>0</v>
      </c>
      <c r="S8" s="37">
        <v>0</v>
      </c>
      <c r="T8" s="37">
        <v>0</v>
      </c>
      <c r="U8" s="37">
        <v>0</v>
      </c>
      <c r="V8" s="37">
        <v>0</v>
      </c>
      <c r="W8" s="37">
        <v>0</v>
      </c>
      <c r="X8" s="37">
        <v>0</v>
      </c>
      <c r="Y8" s="37">
        <v>0</v>
      </c>
      <c r="Z8" s="37">
        <v>0</v>
      </c>
      <c r="AA8" s="37">
        <v>181603.78755299997</v>
      </c>
      <c r="AB8" s="37">
        <v>169977.81634938391</v>
      </c>
      <c r="AC8" s="37">
        <v>2361.6153989999998</v>
      </c>
      <c r="AD8" s="37">
        <v>2013.5345440742999</v>
      </c>
      <c r="AE8" s="37">
        <v>0</v>
      </c>
      <c r="AF8" s="37">
        <v>0</v>
      </c>
      <c r="AG8" s="37">
        <v>0</v>
      </c>
      <c r="AH8" s="37">
        <v>0</v>
      </c>
      <c r="AI8" s="37">
        <v>10486</v>
      </c>
      <c r="AJ8" s="37">
        <v>2940.064484</v>
      </c>
      <c r="AK8" s="37">
        <v>0</v>
      </c>
      <c r="AL8" s="37">
        <v>0</v>
      </c>
      <c r="AM8" s="34">
        <f t="shared" si="0"/>
        <v>208628.38295199999</v>
      </c>
      <c r="AN8" s="34">
        <f t="shared" si="1"/>
        <v>174931.41537745821</v>
      </c>
    </row>
    <row r="9" spans="1:40" ht="24.95" customHeight="1" x14ac:dyDescent="0.2">
      <c r="A9" s="20">
        <v>4</v>
      </c>
      <c r="B9" s="31" t="s">
        <v>30</v>
      </c>
      <c r="C9" s="37">
        <v>0</v>
      </c>
      <c r="D9" s="37">
        <v>0</v>
      </c>
      <c r="E9" s="37">
        <v>0</v>
      </c>
      <c r="F9" s="37">
        <v>0</v>
      </c>
      <c r="G9" s="37">
        <v>0</v>
      </c>
      <c r="H9" s="37">
        <v>0</v>
      </c>
      <c r="I9" s="37">
        <v>0</v>
      </c>
      <c r="J9" s="37">
        <v>0</v>
      </c>
      <c r="K9" s="37">
        <v>0</v>
      </c>
      <c r="L9" s="37">
        <v>0</v>
      </c>
      <c r="M9" s="37">
        <v>0</v>
      </c>
      <c r="N9" s="37">
        <v>0</v>
      </c>
      <c r="O9" s="37">
        <v>0</v>
      </c>
      <c r="P9" s="37">
        <v>0</v>
      </c>
      <c r="Q9" s="37">
        <v>0</v>
      </c>
      <c r="R9" s="37">
        <v>0</v>
      </c>
      <c r="S9" s="37">
        <v>0</v>
      </c>
      <c r="T9" s="37">
        <v>0</v>
      </c>
      <c r="U9" s="37">
        <v>0</v>
      </c>
      <c r="V9" s="37">
        <v>0</v>
      </c>
      <c r="W9" s="37">
        <v>0</v>
      </c>
      <c r="X9" s="37">
        <v>0</v>
      </c>
      <c r="Y9" s="37">
        <v>0</v>
      </c>
      <c r="Z9" s="37">
        <v>0</v>
      </c>
      <c r="AA9" s="37">
        <v>43896.800000000003</v>
      </c>
      <c r="AB9" s="37">
        <v>21948.400000000001</v>
      </c>
      <c r="AC9" s="37">
        <v>0</v>
      </c>
      <c r="AD9" s="37">
        <v>0</v>
      </c>
      <c r="AE9" s="37">
        <v>0</v>
      </c>
      <c r="AF9" s="37">
        <v>0</v>
      </c>
      <c r="AG9" s="37">
        <v>0</v>
      </c>
      <c r="AH9" s="37">
        <v>0</v>
      </c>
      <c r="AI9" s="37">
        <v>0</v>
      </c>
      <c r="AJ9" s="37">
        <v>0</v>
      </c>
      <c r="AK9" s="37">
        <v>0</v>
      </c>
      <c r="AL9" s="37">
        <v>0</v>
      </c>
      <c r="AM9" s="34">
        <f t="shared" si="0"/>
        <v>43896.800000000003</v>
      </c>
      <c r="AN9" s="34">
        <f t="shared" si="1"/>
        <v>21948.400000000001</v>
      </c>
    </row>
    <row r="10" spans="1:40" ht="24.95" customHeight="1" x14ac:dyDescent="0.2">
      <c r="A10" s="20">
        <v>5</v>
      </c>
      <c r="B10" s="31" t="s">
        <v>36</v>
      </c>
      <c r="C10" s="37">
        <v>0</v>
      </c>
      <c r="D10" s="37">
        <v>0</v>
      </c>
      <c r="E10" s="37">
        <v>0</v>
      </c>
      <c r="F10" s="37">
        <v>0</v>
      </c>
      <c r="G10" s="37">
        <v>0</v>
      </c>
      <c r="H10" s="37">
        <v>0</v>
      </c>
      <c r="I10" s="37">
        <v>0</v>
      </c>
      <c r="J10" s="37">
        <v>0</v>
      </c>
      <c r="K10" s="37">
        <v>0</v>
      </c>
      <c r="L10" s="37">
        <v>0</v>
      </c>
      <c r="M10" s="37">
        <v>0</v>
      </c>
      <c r="N10" s="37">
        <v>0</v>
      </c>
      <c r="O10" s="37">
        <v>0</v>
      </c>
      <c r="P10" s="37">
        <v>0</v>
      </c>
      <c r="Q10" s="37">
        <v>0</v>
      </c>
      <c r="R10" s="37">
        <v>0</v>
      </c>
      <c r="S10" s="37">
        <v>0</v>
      </c>
      <c r="T10" s="37">
        <v>0</v>
      </c>
      <c r="U10" s="37">
        <v>25493</v>
      </c>
      <c r="V10" s="37">
        <v>0</v>
      </c>
      <c r="W10" s="37">
        <v>0</v>
      </c>
      <c r="X10" s="37">
        <v>0</v>
      </c>
      <c r="Y10" s="37">
        <v>0</v>
      </c>
      <c r="Z10" s="37">
        <v>0</v>
      </c>
      <c r="AA10" s="37">
        <v>0</v>
      </c>
      <c r="AB10" s="37">
        <v>0</v>
      </c>
      <c r="AC10" s="37">
        <v>0</v>
      </c>
      <c r="AD10" s="37">
        <v>0</v>
      </c>
      <c r="AE10" s="37">
        <v>0</v>
      </c>
      <c r="AF10" s="37">
        <v>0</v>
      </c>
      <c r="AG10" s="37">
        <v>0</v>
      </c>
      <c r="AH10" s="37">
        <v>0</v>
      </c>
      <c r="AI10" s="37">
        <v>15266</v>
      </c>
      <c r="AJ10" s="37">
        <v>15266.420649999998</v>
      </c>
      <c r="AK10" s="37">
        <v>0</v>
      </c>
      <c r="AL10" s="37">
        <v>0</v>
      </c>
      <c r="AM10" s="34">
        <f t="shared" si="0"/>
        <v>40759</v>
      </c>
      <c r="AN10" s="34">
        <f t="shared" si="1"/>
        <v>15266.420649999998</v>
      </c>
    </row>
    <row r="11" spans="1:40" ht="24.95" customHeight="1" x14ac:dyDescent="0.2">
      <c r="A11" s="20">
        <v>6</v>
      </c>
      <c r="B11" s="31" t="s">
        <v>34</v>
      </c>
      <c r="C11" s="37">
        <v>0</v>
      </c>
      <c r="D11" s="37">
        <v>0</v>
      </c>
      <c r="E11" s="37">
        <v>0</v>
      </c>
      <c r="F11" s="37">
        <v>0</v>
      </c>
      <c r="G11" s="37">
        <v>0</v>
      </c>
      <c r="H11" s="37">
        <v>0</v>
      </c>
      <c r="I11" s="37">
        <v>0</v>
      </c>
      <c r="J11" s="37">
        <v>0</v>
      </c>
      <c r="K11" s="37">
        <v>0</v>
      </c>
      <c r="L11" s="37">
        <v>0</v>
      </c>
      <c r="M11" s="37">
        <v>0</v>
      </c>
      <c r="N11" s="37">
        <v>0</v>
      </c>
      <c r="O11" s="37">
        <v>0</v>
      </c>
      <c r="P11" s="37">
        <v>0</v>
      </c>
      <c r="Q11" s="37">
        <v>0</v>
      </c>
      <c r="R11" s="37">
        <v>0</v>
      </c>
      <c r="S11" s="37">
        <v>0</v>
      </c>
      <c r="T11" s="37">
        <v>0</v>
      </c>
      <c r="U11" s="37">
        <v>0</v>
      </c>
      <c r="V11" s="37">
        <v>0</v>
      </c>
      <c r="W11" s="37">
        <v>0</v>
      </c>
      <c r="X11" s="37">
        <v>0</v>
      </c>
      <c r="Y11" s="37">
        <v>0</v>
      </c>
      <c r="Z11" s="37">
        <v>0</v>
      </c>
      <c r="AA11" s="37">
        <v>0</v>
      </c>
      <c r="AB11" s="37">
        <v>0</v>
      </c>
      <c r="AC11" s="37">
        <v>0</v>
      </c>
      <c r="AD11" s="37">
        <v>0</v>
      </c>
      <c r="AE11" s="37">
        <v>0</v>
      </c>
      <c r="AF11" s="37">
        <v>0</v>
      </c>
      <c r="AG11" s="37">
        <v>0</v>
      </c>
      <c r="AH11" s="37">
        <v>0</v>
      </c>
      <c r="AI11" s="37">
        <v>0</v>
      </c>
      <c r="AJ11" s="37">
        <v>0</v>
      </c>
      <c r="AK11" s="37">
        <v>0</v>
      </c>
      <c r="AL11" s="37">
        <v>0</v>
      </c>
      <c r="AM11" s="34">
        <f t="shared" si="0"/>
        <v>0</v>
      </c>
      <c r="AN11" s="34">
        <f t="shared" si="1"/>
        <v>0</v>
      </c>
    </row>
    <row r="12" spans="1:40" ht="24.95" customHeight="1" x14ac:dyDescent="0.2">
      <c r="A12" s="20">
        <v>7</v>
      </c>
      <c r="B12" s="31" t="s">
        <v>89</v>
      </c>
      <c r="C12" s="37">
        <v>0</v>
      </c>
      <c r="D12" s="37">
        <v>0</v>
      </c>
      <c r="E12" s="37">
        <v>0</v>
      </c>
      <c r="F12" s="37">
        <v>0</v>
      </c>
      <c r="G12" s="37">
        <v>0</v>
      </c>
      <c r="H12" s="37">
        <v>0</v>
      </c>
      <c r="I12" s="37">
        <v>0</v>
      </c>
      <c r="J12" s="37">
        <v>0</v>
      </c>
      <c r="K12" s="37">
        <v>0</v>
      </c>
      <c r="L12" s="37">
        <v>0</v>
      </c>
      <c r="M12" s="37">
        <v>0</v>
      </c>
      <c r="N12" s="37">
        <v>0</v>
      </c>
      <c r="O12" s="37">
        <v>0</v>
      </c>
      <c r="P12" s="37">
        <v>0</v>
      </c>
      <c r="Q12" s="37">
        <v>0</v>
      </c>
      <c r="R12" s="37">
        <v>0</v>
      </c>
      <c r="S12" s="37">
        <v>0</v>
      </c>
      <c r="T12" s="37">
        <v>0</v>
      </c>
      <c r="U12" s="37">
        <v>0</v>
      </c>
      <c r="V12" s="37">
        <v>0</v>
      </c>
      <c r="W12" s="37">
        <v>0</v>
      </c>
      <c r="X12" s="37">
        <v>0</v>
      </c>
      <c r="Y12" s="37">
        <v>0</v>
      </c>
      <c r="Z12" s="37">
        <v>0</v>
      </c>
      <c r="AA12" s="37">
        <v>0</v>
      </c>
      <c r="AB12" s="37">
        <v>0</v>
      </c>
      <c r="AC12" s="37">
        <v>0</v>
      </c>
      <c r="AD12" s="37">
        <v>0</v>
      </c>
      <c r="AE12" s="37">
        <v>0</v>
      </c>
      <c r="AF12" s="37">
        <v>0</v>
      </c>
      <c r="AG12" s="37">
        <v>0</v>
      </c>
      <c r="AH12" s="37">
        <v>0</v>
      </c>
      <c r="AI12" s="37">
        <v>0</v>
      </c>
      <c r="AJ12" s="37">
        <v>0</v>
      </c>
      <c r="AK12" s="37">
        <v>0</v>
      </c>
      <c r="AL12" s="37">
        <v>0</v>
      </c>
      <c r="AM12" s="34">
        <f t="shared" si="0"/>
        <v>0</v>
      </c>
      <c r="AN12" s="34">
        <f t="shared" si="1"/>
        <v>0</v>
      </c>
    </row>
    <row r="13" spans="1:40" ht="24.95" customHeight="1" x14ac:dyDescent="0.2">
      <c r="A13" s="20">
        <v>8</v>
      </c>
      <c r="B13" s="31" t="s">
        <v>31</v>
      </c>
      <c r="C13" s="37">
        <v>0</v>
      </c>
      <c r="D13" s="37">
        <v>0</v>
      </c>
      <c r="E13" s="37">
        <v>0</v>
      </c>
      <c r="F13" s="37">
        <v>0</v>
      </c>
      <c r="G13" s="37">
        <v>0</v>
      </c>
      <c r="H13" s="37">
        <v>0</v>
      </c>
      <c r="I13" s="37">
        <v>0</v>
      </c>
      <c r="J13" s="37">
        <v>0</v>
      </c>
      <c r="K13" s="37">
        <v>0</v>
      </c>
      <c r="L13" s="37">
        <v>0</v>
      </c>
      <c r="M13" s="37">
        <v>0</v>
      </c>
      <c r="N13" s="37">
        <v>0</v>
      </c>
      <c r="O13" s="37">
        <v>0</v>
      </c>
      <c r="P13" s="37">
        <v>0</v>
      </c>
      <c r="Q13" s="37">
        <v>0</v>
      </c>
      <c r="R13" s="37">
        <v>0</v>
      </c>
      <c r="S13" s="37">
        <v>0</v>
      </c>
      <c r="T13" s="37">
        <v>0</v>
      </c>
      <c r="U13" s="37">
        <v>0</v>
      </c>
      <c r="V13" s="37">
        <v>0</v>
      </c>
      <c r="W13" s="37">
        <v>0</v>
      </c>
      <c r="X13" s="37">
        <v>0</v>
      </c>
      <c r="Y13" s="37">
        <v>0</v>
      </c>
      <c r="Z13" s="37">
        <v>0</v>
      </c>
      <c r="AA13" s="37">
        <v>0</v>
      </c>
      <c r="AB13" s="37">
        <v>0</v>
      </c>
      <c r="AC13" s="37">
        <v>0</v>
      </c>
      <c r="AD13" s="37">
        <v>0</v>
      </c>
      <c r="AE13" s="37">
        <v>0</v>
      </c>
      <c r="AF13" s="37">
        <v>0</v>
      </c>
      <c r="AG13" s="37">
        <v>0</v>
      </c>
      <c r="AH13" s="37">
        <v>0</v>
      </c>
      <c r="AI13" s="37">
        <v>0</v>
      </c>
      <c r="AJ13" s="37">
        <v>0</v>
      </c>
      <c r="AK13" s="37">
        <v>0</v>
      </c>
      <c r="AL13" s="37">
        <v>0</v>
      </c>
      <c r="AM13" s="34">
        <f t="shared" si="0"/>
        <v>0</v>
      </c>
      <c r="AN13" s="34">
        <f t="shared" si="1"/>
        <v>0</v>
      </c>
    </row>
    <row r="14" spans="1:40" ht="24.95" customHeight="1" x14ac:dyDescent="0.2">
      <c r="A14" s="20">
        <v>9</v>
      </c>
      <c r="B14" s="31" t="s">
        <v>32</v>
      </c>
      <c r="C14" s="37">
        <v>0</v>
      </c>
      <c r="D14" s="37">
        <v>0</v>
      </c>
      <c r="E14" s="37">
        <v>0</v>
      </c>
      <c r="F14" s="37">
        <v>0</v>
      </c>
      <c r="G14" s="37">
        <v>0</v>
      </c>
      <c r="H14" s="37">
        <v>0</v>
      </c>
      <c r="I14" s="37">
        <v>0</v>
      </c>
      <c r="J14" s="37">
        <v>0</v>
      </c>
      <c r="K14" s="37">
        <v>0</v>
      </c>
      <c r="L14" s="37">
        <v>0</v>
      </c>
      <c r="M14" s="37">
        <v>0</v>
      </c>
      <c r="N14" s="37">
        <v>0</v>
      </c>
      <c r="O14" s="37">
        <v>0</v>
      </c>
      <c r="P14" s="37">
        <v>0</v>
      </c>
      <c r="Q14" s="37">
        <v>0</v>
      </c>
      <c r="R14" s="37">
        <v>0</v>
      </c>
      <c r="S14" s="37">
        <v>0</v>
      </c>
      <c r="T14" s="37">
        <v>0</v>
      </c>
      <c r="U14" s="37">
        <v>0</v>
      </c>
      <c r="V14" s="37">
        <v>0</v>
      </c>
      <c r="W14" s="37">
        <v>0</v>
      </c>
      <c r="X14" s="37">
        <v>0</v>
      </c>
      <c r="Y14" s="37">
        <v>0</v>
      </c>
      <c r="Z14" s="37">
        <v>0</v>
      </c>
      <c r="AA14" s="37">
        <v>0</v>
      </c>
      <c r="AB14" s="37">
        <v>0</v>
      </c>
      <c r="AC14" s="37">
        <v>0</v>
      </c>
      <c r="AD14" s="37">
        <v>0</v>
      </c>
      <c r="AE14" s="37">
        <v>0</v>
      </c>
      <c r="AF14" s="37">
        <v>0</v>
      </c>
      <c r="AG14" s="37">
        <v>0</v>
      </c>
      <c r="AH14" s="37">
        <v>0</v>
      </c>
      <c r="AI14" s="37">
        <v>0</v>
      </c>
      <c r="AJ14" s="37">
        <v>0</v>
      </c>
      <c r="AK14" s="37">
        <v>0</v>
      </c>
      <c r="AL14" s="37">
        <v>0</v>
      </c>
      <c r="AM14" s="34">
        <f t="shared" si="0"/>
        <v>0</v>
      </c>
      <c r="AN14" s="34">
        <f t="shared" si="1"/>
        <v>0</v>
      </c>
    </row>
    <row r="15" spans="1:40" ht="24.95" customHeight="1" x14ac:dyDescent="0.2">
      <c r="A15" s="20">
        <v>10</v>
      </c>
      <c r="B15" s="31" t="s">
        <v>42</v>
      </c>
      <c r="C15" s="37">
        <v>0</v>
      </c>
      <c r="D15" s="37">
        <v>0</v>
      </c>
      <c r="E15" s="37">
        <v>0</v>
      </c>
      <c r="F15" s="37">
        <v>0</v>
      </c>
      <c r="G15" s="37">
        <v>0</v>
      </c>
      <c r="H15" s="37">
        <v>0</v>
      </c>
      <c r="I15" s="37">
        <v>0</v>
      </c>
      <c r="J15" s="37">
        <v>0</v>
      </c>
      <c r="K15" s="37">
        <v>0</v>
      </c>
      <c r="L15" s="37">
        <v>0</v>
      </c>
      <c r="M15" s="37">
        <v>0</v>
      </c>
      <c r="N15" s="37">
        <v>0</v>
      </c>
      <c r="O15" s="37">
        <v>0</v>
      </c>
      <c r="P15" s="37">
        <v>0</v>
      </c>
      <c r="Q15" s="37">
        <v>0</v>
      </c>
      <c r="R15" s="37">
        <v>0</v>
      </c>
      <c r="S15" s="37">
        <v>0</v>
      </c>
      <c r="T15" s="37">
        <v>0</v>
      </c>
      <c r="U15" s="37">
        <v>0</v>
      </c>
      <c r="V15" s="37">
        <v>0</v>
      </c>
      <c r="W15" s="37">
        <v>0</v>
      </c>
      <c r="X15" s="37">
        <v>0</v>
      </c>
      <c r="Y15" s="37">
        <v>0</v>
      </c>
      <c r="Z15" s="37">
        <v>0</v>
      </c>
      <c r="AA15" s="37">
        <v>0</v>
      </c>
      <c r="AB15" s="37">
        <v>0</v>
      </c>
      <c r="AC15" s="37">
        <v>0</v>
      </c>
      <c r="AD15" s="37">
        <v>0</v>
      </c>
      <c r="AE15" s="37">
        <v>0</v>
      </c>
      <c r="AF15" s="37">
        <v>0</v>
      </c>
      <c r="AG15" s="37">
        <v>0</v>
      </c>
      <c r="AH15" s="37">
        <v>0</v>
      </c>
      <c r="AI15" s="37">
        <v>0</v>
      </c>
      <c r="AJ15" s="37">
        <v>0</v>
      </c>
      <c r="AK15" s="37">
        <v>0</v>
      </c>
      <c r="AL15" s="37">
        <v>0</v>
      </c>
      <c r="AM15" s="34">
        <f t="shared" si="0"/>
        <v>0</v>
      </c>
      <c r="AN15" s="34">
        <f t="shared" si="1"/>
        <v>0</v>
      </c>
    </row>
    <row r="16" spans="1:40" ht="24.95" customHeight="1" x14ac:dyDescent="0.2">
      <c r="A16" s="20">
        <v>11</v>
      </c>
      <c r="B16" s="31" t="s">
        <v>39</v>
      </c>
      <c r="C16" s="37">
        <v>0</v>
      </c>
      <c r="D16" s="37">
        <v>0</v>
      </c>
      <c r="E16" s="37">
        <v>0</v>
      </c>
      <c r="F16" s="37">
        <v>0</v>
      </c>
      <c r="G16" s="37">
        <v>0</v>
      </c>
      <c r="H16" s="37">
        <v>0</v>
      </c>
      <c r="I16" s="37">
        <v>0</v>
      </c>
      <c r="J16" s="37">
        <v>0</v>
      </c>
      <c r="K16" s="37">
        <v>0</v>
      </c>
      <c r="L16" s="37">
        <v>0</v>
      </c>
      <c r="M16" s="37">
        <v>0</v>
      </c>
      <c r="N16" s="37">
        <v>0</v>
      </c>
      <c r="O16" s="37">
        <v>0</v>
      </c>
      <c r="P16" s="37">
        <v>0</v>
      </c>
      <c r="Q16" s="37">
        <v>0</v>
      </c>
      <c r="R16" s="37">
        <v>0</v>
      </c>
      <c r="S16" s="37">
        <v>0</v>
      </c>
      <c r="T16" s="37">
        <v>0</v>
      </c>
      <c r="U16" s="37">
        <v>0</v>
      </c>
      <c r="V16" s="37">
        <v>0</v>
      </c>
      <c r="W16" s="37">
        <v>0</v>
      </c>
      <c r="X16" s="37">
        <v>0</v>
      </c>
      <c r="Y16" s="37">
        <v>0</v>
      </c>
      <c r="Z16" s="37">
        <v>0</v>
      </c>
      <c r="AA16" s="37">
        <v>0</v>
      </c>
      <c r="AB16" s="37">
        <v>0</v>
      </c>
      <c r="AC16" s="37">
        <v>0</v>
      </c>
      <c r="AD16" s="37">
        <v>0</v>
      </c>
      <c r="AE16" s="37">
        <v>0</v>
      </c>
      <c r="AF16" s="37">
        <v>0</v>
      </c>
      <c r="AG16" s="37">
        <v>0</v>
      </c>
      <c r="AH16" s="37">
        <v>0</v>
      </c>
      <c r="AI16" s="37">
        <v>0</v>
      </c>
      <c r="AJ16" s="37">
        <v>0</v>
      </c>
      <c r="AK16" s="37">
        <v>0</v>
      </c>
      <c r="AL16" s="37">
        <v>0</v>
      </c>
      <c r="AM16" s="34">
        <f t="shared" si="0"/>
        <v>0</v>
      </c>
      <c r="AN16" s="34">
        <f t="shared" si="1"/>
        <v>0</v>
      </c>
    </row>
    <row r="17" spans="1:40" ht="24.95" customHeight="1" x14ac:dyDescent="0.2">
      <c r="A17" s="20">
        <v>12</v>
      </c>
      <c r="B17" s="31" t="s">
        <v>37</v>
      </c>
      <c r="C17" s="37">
        <v>0</v>
      </c>
      <c r="D17" s="37">
        <v>0</v>
      </c>
      <c r="E17" s="37">
        <v>0</v>
      </c>
      <c r="F17" s="37">
        <v>0</v>
      </c>
      <c r="G17" s="37">
        <v>0</v>
      </c>
      <c r="H17" s="37">
        <v>0</v>
      </c>
      <c r="I17" s="37">
        <v>0</v>
      </c>
      <c r="J17" s="37">
        <v>0</v>
      </c>
      <c r="K17" s="37">
        <v>0</v>
      </c>
      <c r="L17" s="37">
        <v>0</v>
      </c>
      <c r="M17" s="37">
        <v>0</v>
      </c>
      <c r="N17" s="37">
        <v>0</v>
      </c>
      <c r="O17" s="37">
        <v>0</v>
      </c>
      <c r="P17" s="37">
        <v>0</v>
      </c>
      <c r="Q17" s="37">
        <v>0</v>
      </c>
      <c r="R17" s="37">
        <v>0</v>
      </c>
      <c r="S17" s="37">
        <v>0</v>
      </c>
      <c r="T17" s="37">
        <v>0</v>
      </c>
      <c r="U17" s="37">
        <v>0</v>
      </c>
      <c r="V17" s="37">
        <v>0</v>
      </c>
      <c r="W17" s="37">
        <v>0</v>
      </c>
      <c r="X17" s="37">
        <v>0</v>
      </c>
      <c r="Y17" s="37">
        <v>0</v>
      </c>
      <c r="Z17" s="37">
        <v>0</v>
      </c>
      <c r="AA17" s="37">
        <v>0</v>
      </c>
      <c r="AB17" s="37">
        <v>0</v>
      </c>
      <c r="AC17" s="37">
        <v>0</v>
      </c>
      <c r="AD17" s="37">
        <v>0</v>
      </c>
      <c r="AE17" s="37">
        <v>0</v>
      </c>
      <c r="AF17" s="37">
        <v>0</v>
      </c>
      <c r="AG17" s="37">
        <v>0</v>
      </c>
      <c r="AH17" s="37">
        <v>0</v>
      </c>
      <c r="AI17" s="37">
        <v>0</v>
      </c>
      <c r="AJ17" s="37">
        <v>0</v>
      </c>
      <c r="AK17" s="37">
        <v>0</v>
      </c>
      <c r="AL17" s="37">
        <v>0</v>
      </c>
      <c r="AM17" s="34">
        <f t="shared" si="0"/>
        <v>0</v>
      </c>
      <c r="AN17" s="34">
        <f t="shared" si="1"/>
        <v>0</v>
      </c>
    </row>
    <row r="18" spans="1:40" ht="24.95" customHeight="1" x14ac:dyDescent="0.2">
      <c r="A18" s="20">
        <v>13</v>
      </c>
      <c r="B18" s="31" t="s">
        <v>41</v>
      </c>
      <c r="C18" s="37">
        <v>0</v>
      </c>
      <c r="D18" s="37">
        <v>0</v>
      </c>
      <c r="E18" s="37">
        <v>0</v>
      </c>
      <c r="F18" s="37">
        <v>0</v>
      </c>
      <c r="G18" s="37">
        <v>0</v>
      </c>
      <c r="H18" s="37">
        <v>0</v>
      </c>
      <c r="I18" s="37">
        <v>0</v>
      </c>
      <c r="J18" s="37">
        <v>0</v>
      </c>
      <c r="K18" s="37">
        <v>0</v>
      </c>
      <c r="L18" s="37">
        <v>0</v>
      </c>
      <c r="M18" s="37">
        <v>0</v>
      </c>
      <c r="N18" s="37">
        <v>0</v>
      </c>
      <c r="O18" s="37">
        <v>0</v>
      </c>
      <c r="P18" s="37">
        <v>0</v>
      </c>
      <c r="Q18" s="37">
        <v>0</v>
      </c>
      <c r="R18" s="37">
        <v>0</v>
      </c>
      <c r="S18" s="37">
        <v>0</v>
      </c>
      <c r="T18" s="37">
        <v>0</v>
      </c>
      <c r="U18" s="37">
        <v>0</v>
      </c>
      <c r="V18" s="37">
        <v>0</v>
      </c>
      <c r="W18" s="37">
        <v>0</v>
      </c>
      <c r="X18" s="37">
        <v>0</v>
      </c>
      <c r="Y18" s="37">
        <v>0</v>
      </c>
      <c r="Z18" s="37">
        <v>0</v>
      </c>
      <c r="AA18" s="37">
        <v>0</v>
      </c>
      <c r="AB18" s="37">
        <v>0</v>
      </c>
      <c r="AC18" s="37">
        <v>0</v>
      </c>
      <c r="AD18" s="37">
        <v>0</v>
      </c>
      <c r="AE18" s="37">
        <v>0</v>
      </c>
      <c r="AF18" s="37">
        <v>0</v>
      </c>
      <c r="AG18" s="37">
        <v>0</v>
      </c>
      <c r="AH18" s="37">
        <v>0</v>
      </c>
      <c r="AI18" s="37">
        <v>0</v>
      </c>
      <c r="AJ18" s="37">
        <v>0</v>
      </c>
      <c r="AK18" s="37">
        <v>0</v>
      </c>
      <c r="AL18" s="37">
        <v>0</v>
      </c>
      <c r="AM18" s="34">
        <f t="shared" si="0"/>
        <v>0</v>
      </c>
      <c r="AN18" s="34">
        <f t="shared" si="1"/>
        <v>0</v>
      </c>
    </row>
    <row r="19" spans="1:40" ht="24.95" customHeight="1" x14ac:dyDescent="0.2">
      <c r="A19" s="20">
        <v>14</v>
      </c>
      <c r="B19" s="31" t="s">
        <v>28</v>
      </c>
      <c r="C19" s="37">
        <v>0</v>
      </c>
      <c r="D19" s="37">
        <v>0</v>
      </c>
      <c r="E19" s="37">
        <v>0</v>
      </c>
      <c r="F19" s="37">
        <v>0</v>
      </c>
      <c r="G19" s="37">
        <v>0</v>
      </c>
      <c r="H19" s="37">
        <v>0</v>
      </c>
      <c r="I19" s="37">
        <v>0</v>
      </c>
      <c r="J19" s="37">
        <v>0</v>
      </c>
      <c r="K19" s="37">
        <v>0</v>
      </c>
      <c r="L19" s="37">
        <v>0</v>
      </c>
      <c r="M19" s="37">
        <v>0</v>
      </c>
      <c r="N19" s="37">
        <v>0</v>
      </c>
      <c r="O19" s="37">
        <v>0</v>
      </c>
      <c r="P19" s="37">
        <v>0</v>
      </c>
      <c r="Q19" s="37">
        <v>0</v>
      </c>
      <c r="R19" s="37">
        <v>0</v>
      </c>
      <c r="S19" s="37">
        <v>0</v>
      </c>
      <c r="T19" s="37">
        <v>0</v>
      </c>
      <c r="U19" s="37">
        <v>0</v>
      </c>
      <c r="V19" s="37">
        <v>0</v>
      </c>
      <c r="W19" s="37">
        <v>0</v>
      </c>
      <c r="X19" s="37">
        <v>0</v>
      </c>
      <c r="Y19" s="37">
        <v>0</v>
      </c>
      <c r="Z19" s="37">
        <v>0</v>
      </c>
      <c r="AA19" s="37">
        <v>0</v>
      </c>
      <c r="AB19" s="37">
        <v>0</v>
      </c>
      <c r="AC19" s="37">
        <v>0</v>
      </c>
      <c r="AD19" s="37">
        <v>0</v>
      </c>
      <c r="AE19" s="37">
        <v>0</v>
      </c>
      <c r="AF19" s="37">
        <v>0</v>
      </c>
      <c r="AG19" s="37">
        <v>0</v>
      </c>
      <c r="AH19" s="37">
        <v>0</v>
      </c>
      <c r="AI19" s="37">
        <v>0</v>
      </c>
      <c r="AJ19" s="37">
        <v>0</v>
      </c>
      <c r="AK19" s="37">
        <v>0</v>
      </c>
      <c r="AL19" s="37">
        <v>0</v>
      </c>
      <c r="AM19" s="34">
        <f t="shared" si="0"/>
        <v>0</v>
      </c>
      <c r="AN19" s="34">
        <f t="shared" si="1"/>
        <v>0</v>
      </c>
    </row>
    <row r="20" spans="1:40" ht="24.95" customHeight="1" x14ac:dyDescent="0.2">
      <c r="A20" s="20">
        <v>15</v>
      </c>
      <c r="B20" s="33" t="s">
        <v>33</v>
      </c>
      <c r="C20" s="37">
        <v>0</v>
      </c>
      <c r="D20" s="37">
        <v>0</v>
      </c>
      <c r="E20" s="37">
        <v>0</v>
      </c>
      <c r="F20" s="37">
        <v>0</v>
      </c>
      <c r="G20" s="37">
        <v>0</v>
      </c>
      <c r="H20" s="37">
        <v>0</v>
      </c>
      <c r="I20" s="37">
        <v>0</v>
      </c>
      <c r="J20" s="37">
        <v>0</v>
      </c>
      <c r="K20" s="37">
        <v>0</v>
      </c>
      <c r="L20" s="37">
        <v>0</v>
      </c>
      <c r="M20" s="37">
        <v>0</v>
      </c>
      <c r="N20" s="37">
        <v>0</v>
      </c>
      <c r="O20" s="37">
        <v>0</v>
      </c>
      <c r="P20" s="37">
        <v>0</v>
      </c>
      <c r="Q20" s="37">
        <v>0</v>
      </c>
      <c r="R20" s="37">
        <v>0</v>
      </c>
      <c r="S20" s="37">
        <v>0</v>
      </c>
      <c r="T20" s="37">
        <v>0</v>
      </c>
      <c r="U20" s="37">
        <v>0</v>
      </c>
      <c r="V20" s="37">
        <v>0</v>
      </c>
      <c r="W20" s="37">
        <v>0</v>
      </c>
      <c r="X20" s="37">
        <v>0</v>
      </c>
      <c r="Y20" s="37">
        <v>0</v>
      </c>
      <c r="Z20" s="37">
        <v>0</v>
      </c>
      <c r="AA20" s="37">
        <v>0</v>
      </c>
      <c r="AB20" s="37">
        <v>0</v>
      </c>
      <c r="AC20" s="37">
        <v>0</v>
      </c>
      <c r="AD20" s="37">
        <v>0</v>
      </c>
      <c r="AE20" s="37">
        <v>0</v>
      </c>
      <c r="AF20" s="37">
        <v>0</v>
      </c>
      <c r="AG20" s="37">
        <v>0</v>
      </c>
      <c r="AH20" s="37">
        <v>0</v>
      </c>
      <c r="AI20" s="37">
        <v>0</v>
      </c>
      <c r="AJ20" s="37">
        <v>0</v>
      </c>
      <c r="AK20" s="37">
        <v>0</v>
      </c>
      <c r="AL20" s="37">
        <v>0</v>
      </c>
      <c r="AM20" s="34">
        <f t="shared" si="0"/>
        <v>0</v>
      </c>
      <c r="AN20" s="34">
        <f t="shared" si="1"/>
        <v>0</v>
      </c>
    </row>
    <row r="21" spans="1:40" ht="24.95" customHeight="1" x14ac:dyDescent="0.2">
      <c r="A21" s="20">
        <v>16</v>
      </c>
      <c r="B21" s="33" t="s">
        <v>40</v>
      </c>
      <c r="C21" s="37">
        <v>0</v>
      </c>
      <c r="D21" s="37">
        <v>0</v>
      </c>
      <c r="E21" s="37">
        <v>0</v>
      </c>
      <c r="F21" s="37">
        <v>0</v>
      </c>
      <c r="G21" s="37">
        <v>0</v>
      </c>
      <c r="H21" s="37">
        <v>0</v>
      </c>
      <c r="I21" s="37">
        <v>0</v>
      </c>
      <c r="J21" s="37">
        <v>0</v>
      </c>
      <c r="K21" s="37">
        <v>0</v>
      </c>
      <c r="L21" s="37">
        <v>0</v>
      </c>
      <c r="M21" s="37">
        <v>0</v>
      </c>
      <c r="N21" s="37">
        <v>0</v>
      </c>
      <c r="O21" s="37">
        <v>0</v>
      </c>
      <c r="P21" s="37">
        <v>0</v>
      </c>
      <c r="Q21" s="37">
        <v>0</v>
      </c>
      <c r="R21" s="37">
        <v>0</v>
      </c>
      <c r="S21" s="37">
        <v>0</v>
      </c>
      <c r="T21" s="37">
        <v>0</v>
      </c>
      <c r="U21" s="37">
        <v>0</v>
      </c>
      <c r="V21" s="37">
        <v>0</v>
      </c>
      <c r="W21" s="37">
        <v>0</v>
      </c>
      <c r="X21" s="37">
        <v>0</v>
      </c>
      <c r="Y21" s="37">
        <v>0</v>
      </c>
      <c r="Z21" s="37">
        <v>0</v>
      </c>
      <c r="AA21" s="37">
        <v>0</v>
      </c>
      <c r="AB21" s="37">
        <v>0</v>
      </c>
      <c r="AC21" s="37">
        <v>0</v>
      </c>
      <c r="AD21" s="37">
        <v>0</v>
      </c>
      <c r="AE21" s="37">
        <v>0</v>
      </c>
      <c r="AF21" s="37">
        <v>0</v>
      </c>
      <c r="AG21" s="37">
        <v>0</v>
      </c>
      <c r="AH21" s="37">
        <v>0</v>
      </c>
      <c r="AI21" s="37">
        <v>0</v>
      </c>
      <c r="AJ21" s="37">
        <v>0</v>
      </c>
      <c r="AK21" s="37">
        <v>0</v>
      </c>
      <c r="AL21" s="37">
        <v>0</v>
      </c>
      <c r="AM21" s="34">
        <f t="shared" si="0"/>
        <v>0</v>
      </c>
      <c r="AN21" s="34">
        <f t="shared" si="1"/>
        <v>0</v>
      </c>
    </row>
    <row r="22" spans="1:40" ht="24.95" customHeight="1" x14ac:dyDescent="0.2">
      <c r="A22" s="20">
        <v>17</v>
      </c>
      <c r="B22" s="33" t="s">
        <v>38</v>
      </c>
      <c r="C22" s="37">
        <v>0</v>
      </c>
      <c r="D22" s="37">
        <v>0</v>
      </c>
      <c r="E22" s="37">
        <v>0</v>
      </c>
      <c r="F22" s="37">
        <v>0</v>
      </c>
      <c r="G22" s="37">
        <v>0</v>
      </c>
      <c r="H22" s="37">
        <v>0</v>
      </c>
      <c r="I22" s="37">
        <v>0</v>
      </c>
      <c r="J22" s="37">
        <v>0</v>
      </c>
      <c r="K22" s="37">
        <v>0</v>
      </c>
      <c r="L22" s="37">
        <v>0</v>
      </c>
      <c r="M22" s="37">
        <v>0</v>
      </c>
      <c r="N22" s="37">
        <v>0</v>
      </c>
      <c r="O22" s="37">
        <v>0</v>
      </c>
      <c r="P22" s="37">
        <v>0</v>
      </c>
      <c r="Q22" s="37">
        <v>0</v>
      </c>
      <c r="R22" s="37">
        <v>0</v>
      </c>
      <c r="S22" s="37">
        <v>0</v>
      </c>
      <c r="T22" s="37">
        <v>0</v>
      </c>
      <c r="U22" s="37">
        <v>0</v>
      </c>
      <c r="V22" s="37">
        <v>0</v>
      </c>
      <c r="W22" s="37">
        <v>0</v>
      </c>
      <c r="X22" s="37">
        <v>0</v>
      </c>
      <c r="Y22" s="37">
        <v>0</v>
      </c>
      <c r="Z22" s="37">
        <v>0</v>
      </c>
      <c r="AA22" s="37">
        <v>0</v>
      </c>
      <c r="AB22" s="37">
        <v>0</v>
      </c>
      <c r="AC22" s="37">
        <v>0</v>
      </c>
      <c r="AD22" s="37">
        <v>0</v>
      </c>
      <c r="AE22" s="37">
        <v>0</v>
      </c>
      <c r="AF22" s="37">
        <v>0</v>
      </c>
      <c r="AG22" s="37">
        <v>0</v>
      </c>
      <c r="AH22" s="37">
        <v>0</v>
      </c>
      <c r="AI22" s="37">
        <v>0</v>
      </c>
      <c r="AJ22" s="37">
        <v>0</v>
      </c>
      <c r="AK22" s="37">
        <v>0</v>
      </c>
      <c r="AL22" s="37">
        <v>0</v>
      </c>
      <c r="AM22" s="34">
        <f t="shared" si="0"/>
        <v>0</v>
      </c>
      <c r="AN22" s="34">
        <f t="shared" si="1"/>
        <v>0</v>
      </c>
    </row>
    <row r="23" spans="1:40" ht="16.5" customHeight="1" x14ac:dyDescent="0.3">
      <c r="A23" s="19"/>
      <c r="B23" s="6" t="s">
        <v>22</v>
      </c>
      <c r="C23" s="35">
        <f t="shared" ref="C23:AN23" si="2">SUM(C6:C22)</f>
        <v>10516.0675725</v>
      </c>
      <c r="D23" s="35">
        <f t="shared" si="2"/>
        <v>8598.2559760000022</v>
      </c>
      <c r="E23" s="35">
        <f t="shared" si="2"/>
        <v>0</v>
      </c>
      <c r="F23" s="35">
        <f t="shared" si="2"/>
        <v>0</v>
      </c>
      <c r="G23" s="35">
        <f t="shared" si="2"/>
        <v>198795.43821699746</v>
      </c>
      <c r="H23" s="35">
        <f t="shared" si="2"/>
        <v>147080.00245403664</v>
      </c>
      <c r="I23" s="35">
        <f t="shared" si="2"/>
        <v>15716.835999999999</v>
      </c>
      <c r="J23" s="35">
        <f t="shared" si="2"/>
        <v>12729.3271</v>
      </c>
      <c r="K23" s="35">
        <f t="shared" si="2"/>
        <v>14176.98</v>
      </c>
      <c r="L23" s="35">
        <f t="shared" si="2"/>
        <v>0</v>
      </c>
      <c r="M23" s="35">
        <f t="shared" si="2"/>
        <v>1703435.0330882352</v>
      </c>
      <c r="N23" s="35">
        <f t="shared" si="2"/>
        <v>0</v>
      </c>
      <c r="O23" s="35">
        <f t="shared" si="2"/>
        <v>0</v>
      </c>
      <c r="P23" s="35">
        <f t="shared" si="2"/>
        <v>0</v>
      </c>
      <c r="Q23" s="35">
        <f t="shared" si="2"/>
        <v>0</v>
      </c>
      <c r="R23" s="35">
        <f t="shared" si="2"/>
        <v>0</v>
      </c>
      <c r="S23" s="35">
        <f t="shared" si="2"/>
        <v>0</v>
      </c>
      <c r="T23" s="35">
        <f t="shared" si="2"/>
        <v>0</v>
      </c>
      <c r="U23" s="35">
        <f t="shared" si="2"/>
        <v>25493</v>
      </c>
      <c r="V23" s="35">
        <f t="shared" si="2"/>
        <v>0</v>
      </c>
      <c r="W23" s="35">
        <f t="shared" si="2"/>
        <v>0</v>
      </c>
      <c r="X23" s="35">
        <f t="shared" si="2"/>
        <v>0</v>
      </c>
      <c r="Y23" s="35">
        <f t="shared" si="2"/>
        <v>0</v>
      </c>
      <c r="Z23" s="35">
        <f t="shared" si="2"/>
        <v>0</v>
      </c>
      <c r="AA23" s="35">
        <f t="shared" si="2"/>
        <v>225500.58755299996</v>
      </c>
      <c r="AB23" s="35">
        <f t="shared" si="2"/>
        <v>191926.2163493839</v>
      </c>
      <c r="AC23" s="35">
        <f t="shared" si="2"/>
        <v>2361.6153989999998</v>
      </c>
      <c r="AD23" s="35">
        <f t="shared" si="2"/>
        <v>2013.5345440742999</v>
      </c>
      <c r="AE23" s="35">
        <f t="shared" si="2"/>
        <v>0</v>
      </c>
      <c r="AF23" s="35">
        <f t="shared" si="2"/>
        <v>0</v>
      </c>
      <c r="AG23" s="35">
        <f t="shared" si="2"/>
        <v>0</v>
      </c>
      <c r="AH23" s="35">
        <f t="shared" si="2"/>
        <v>0</v>
      </c>
      <c r="AI23" s="35">
        <f t="shared" si="2"/>
        <v>25752</v>
      </c>
      <c r="AJ23" s="35">
        <f t="shared" si="2"/>
        <v>18206.485133999999</v>
      </c>
      <c r="AK23" s="35">
        <f t="shared" si="2"/>
        <v>0</v>
      </c>
      <c r="AL23" s="35">
        <f t="shared" si="2"/>
        <v>0</v>
      </c>
      <c r="AM23" s="35">
        <f t="shared" si="2"/>
        <v>2221747.5578297325</v>
      </c>
      <c r="AN23" s="35">
        <f t="shared" si="2"/>
        <v>380553.82155749487</v>
      </c>
    </row>
    <row r="24" spans="1:40" ht="16.5" customHeight="1" x14ac:dyDescent="0.3">
      <c r="A24" s="48"/>
      <c r="B24" s="46"/>
      <c r="C24" s="44"/>
      <c r="D24" s="44"/>
      <c r="E24" s="44"/>
      <c r="F24" s="44"/>
      <c r="G24" s="44"/>
      <c r="H24" s="44"/>
      <c r="I24" s="44"/>
      <c r="J24" s="44"/>
      <c r="K24" s="44"/>
      <c r="L24" s="44"/>
      <c r="M24" s="44"/>
      <c r="N24" s="44"/>
      <c r="O24" s="44"/>
      <c r="P24" s="44"/>
      <c r="Q24" s="44"/>
      <c r="R24" s="44"/>
      <c r="S24" s="44"/>
      <c r="T24" s="44"/>
      <c r="U24" s="44"/>
      <c r="V24" s="44"/>
      <c r="W24" s="44"/>
      <c r="X24" s="44"/>
      <c r="Y24" s="44"/>
      <c r="Z24" s="44"/>
      <c r="AA24" s="44"/>
      <c r="AB24" s="44"/>
      <c r="AC24" s="44"/>
      <c r="AD24" s="44"/>
      <c r="AE24" s="44"/>
      <c r="AF24" s="44"/>
      <c r="AG24" s="44"/>
      <c r="AH24" s="44"/>
      <c r="AI24" s="44"/>
      <c r="AJ24" s="44"/>
      <c r="AK24" s="44"/>
      <c r="AL24" s="44"/>
      <c r="AM24" s="44"/>
      <c r="AN24" s="44"/>
    </row>
    <row r="25" spans="1:40" ht="14.25" customHeight="1" x14ac:dyDescent="0.2"/>
    <row r="26" spans="1:40" s="97" customFormat="1" ht="15" x14ac:dyDescent="0.25">
      <c r="B26" s="74" t="s">
        <v>50</v>
      </c>
      <c r="C26" s="98"/>
      <c r="D26" s="98"/>
      <c r="E26" s="98"/>
      <c r="F26" s="98"/>
      <c r="G26" s="98"/>
      <c r="H26" s="98"/>
      <c r="I26" s="98"/>
      <c r="J26" s="98"/>
      <c r="K26" s="98"/>
      <c r="L26" s="98"/>
      <c r="M26" s="98"/>
      <c r="N26" s="98"/>
      <c r="O26" s="98"/>
      <c r="P26" s="98"/>
      <c r="Q26" s="98"/>
      <c r="R26" s="98"/>
      <c r="S26" s="98"/>
      <c r="T26" s="98"/>
      <c r="U26" s="98"/>
      <c r="V26" s="98"/>
      <c r="W26" s="98"/>
      <c r="X26" s="98"/>
      <c r="Y26" s="98"/>
      <c r="Z26" s="98"/>
      <c r="AA26" s="98"/>
      <c r="AB26" s="98"/>
      <c r="AC26" s="98"/>
      <c r="AD26" s="98"/>
      <c r="AE26" s="98"/>
      <c r="AF26" s="98"/>
      <c r="AG26" s="98"/>
      <c r="AH26" s="98"/>
      <c r="AI26" s="98"/>
      <c r="AJ26" s="98"/>
      <c r="AK26" s="98"/>
      <c r="AL26" s="98"/>
      <c r="AM26" s="98"/>
      <c r="AN26" s="98"/>
    </row>
    <row r="27" spans="1:40" s="97" customFormat="1" ht="12.75" customHeight="1" x14ac:dyDescent="0.25">
      <c r="B27" s="118" t="s">
        <v>76</v>
      </c>
      <c r="C27" s="118"/>
      <c r="D27" s="118"/>
      <c r="E27" s="118"/>
      <c r="F27" s="118"/>
      <c r="G27" s="118"/>
      <c r="H27" s="118"/>
      <c r="I27" s="118"/>
      <c r="J27" s="118"/>
      <c r="K27" s="118"/>
      <c r="L27" s="118"/>
      <c r="M27" s="118"/>
      <c r="N27" s="118"/>
      <c r="O27" s="118"/>
      <c r="P27" s="118"/>
      <c r="Q27" s="118"/>
      <c r="R27" s="118"/>
      <c r="S27" s="118"/>
      <c r="AM27" s="98"/>
      <c r="AN27" s="98"/>
    </row>
    <row r="28" spans="1:40" x14ac:dyDescent="0.2">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1"/>
      <c r="AN28" s="1"/>
    </row>
    <row r="29" spans="1:40" x14ac:dyDescent="0.2">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
      <c r="AN29" s="1"/>
    </row>
    <row r="30" spans="1:40" x14ac:dyDescent="0.2">
      <c r="AM30" s="1"/>
      <c r="AN30" s="1"/>
    </row>
    <row r="31" spans="1:40" x14ac:dyDescent="0.2">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1"/>
      <c r="AN31" s="1"/>
    </row>
    <row r="32" spans="1:40" x14ac:dyDescent="0.2">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
      <c r="AN32" s="1"/>
    </row>
    <row r="33" spans="39:40" x14ac:dyDescent="0.2">
      <c r="AM33" s="1"/>
      <c r="AN33" s="1"/>
    </row>
  </sheetData>
  <sortState ref="B6:AN22">
    <sortCondition descending="1" ref="AM6:AM22"/>
  </sortState>
  <mergeCells count="22">
    <mergeCell ref="I4:J4"/>
    <mergeCell ref="A4:A5"/>
    <mergeCell ref="B4:B5"/>
    <mergeCell ref="C4:D4"/>
    <mergeCell ref="E4:F4"/>
    <mergeCell ref="G4:H4"/>
    <mergeCell ref="B27:S27"/>
    <mergeCell ref="U4:V4"/>
    <mergeCell ref="AI4:AJ4"/>
    <mergeCell ref="AK4:AL4"/>
    <mergeCell ref="AM4:AN4"/>
    <mergeCell ref="W4:X4"/>
    <mergeCell ref="Y4:Z4"/>
    <mergeCell ref="AA4:AB4"/>
    <mergeCell ref="AC4:AD4"/>
    <mergeCell ref="AE4:AF4"/>
    <mergeCell ref="AG4:AH4"/>
    <mergeCell ref="K4:L4"/>
    <mergeCell ref="M4:N4"/>
    <mergeCell ref="O4:P4"/>
    <mergeCell ref="Q4:R4"/>
    <mergeCell ref="S4:T4"/>
  </mergeCells>
  <pageMargins left="0.23622047244094491" right="0.19685039370078741" top="0.19685039370078741" bottom="0.15748031496062992" header="0.15748031496062992" footer="0.15748031496062992"/>
  <pageSetup paperSize="9" scale="67" orientation="landscape" r:id="rId1"/>
  <headerFooter alignWithMargins="0"/>
  <colBreaks count="1" manualBreakCount="1">
    <brk id="1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Number of Policies</vt:lpstr>
      <vt:lpstr>Transport means</vt:lpstr>
      <vt:lpstr>Wr. Prem. &amp;  Re Prem.</vt:lpstr>
      <vt:lpstr>Financial Wr. &amp; RE Prem.</vt:lpstr>
      <vt:lpstr>Earned Premiums</vt:lpstr>
      <vt:lpstr>Claims Paid</vt:lpstr>
      <vt:lpstr>Inccured Claims</vt:lpstr>
      <vt:lpstr>Structure of Insurance Market</vt:lpstr>
      <vt:lpstr>Accept. Re Prem. &amp; Retrocession</vt:lpstr>
      <vt:lpstr>Fin. Accept Re Prem. &amp; Retroces</vt:lpstr>
      <vt:lpstr>Accept. Re. Earned Premiums</vt:lpstr>
      <vt:lpstr>Re. Claims Paid</vt:lpstr>
      <vt:lpstr>Re. Incurred Claims</vt:lpstr>
      <vt:lpstr>Structure of Ins. Market Re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ISSS</dc:creator>
  <cp:lastModifiedBy>George Nioradze</cp:lastModifiedBy>
  <cp:lastPrinted>2013-03-25T13:33:55Z</cp:lastPrinted>
  <dcterms:created xsi:type="dcterms:W3CDTF">1996-10-14T23:33:28Z</dcterms:created>
  <dcterms:modified xsi:type="dcterms:W3CDTF">2019-11-20T11:34:03Z</dcterms:modified>
</cp:coreProperties>
</file>