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0" windowWidth="15135" windowHeight="9120" tabRatio="915" activeTab="2"/>
  </bookViews>
  <sheets>
    <sheet name="პოლისების რაოდენობა" sheetId="1" r:id="rId1"/>
    <sheet name="სატ. საშუალებათა რაოდენობა" sheetId="2" r:id="rId2"/>
    <sheet name="პრემიები(დაზღვევა)" sheetId="3" r:id="rId3"/>
    <sheet name="გამომუშავებული პრემია(დაზღვევა)" sheetId="4" r:id="rId4"/>
    <sheet name="ზარალები(დაზღვევა)" sheetId="5" r:id="rId5"/>
    <sheet name="ბაზრის სტრუქტურა(დაზღვევა)" sheetId="6" r:id="rId6"/>
    <sheet name="პრემიები(მიღებული გადაზღვევა)" sheetId="7" r:id="rId7"/>
    <sheet name="გამომუშავებული პრემია(მიღ. გად)" sheetId="8" r:id="rId8"/>
    <sheet name="ზარალები(მიღებული გადაზღვევა)" sheetId="9" r:id="rId9"/>
    <sheet name="ბაზრის სტრუქტურა(მიღ. გადაზღვ.)" sheetId="10" r:id="rId10"/>
  </sheets>
  <definedNames>
    <definedName name="_xlnm._FilterDatabase" localSheetId="8" hidden="1">'ზარალები(მიღებული გადაზღვევა)'!$A$6:$AQ$6</definedName>
  </definedNames>
  <calcPr fullCalcOnLoad="1"/>
</workbook>
</file>

<file path=xl/sharedStrings.xml><?xml version="1.0" encoding="utf-8"?>
<sst xmlns="http://schemas.openxmlformats.org/spreadsheetml/2006/main" count="589" uniqueCount="78">
  <si>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</si>
  <si>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</si>
  <si>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</si>
  <si>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</si>
  <si>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</si>
  <si>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</si>
  <si>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</si>
  <si>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</si>
  <si>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</si>
  <si>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</si>
  <si>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</si>
  <si>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</si>
  <si>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</si>
  <si>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</si>
  <si>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</si>
  <si>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</si>
  <si>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</si>
  <si>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</si>
  <si>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  <family val="0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</si>
  <si>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</si>
  <si>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</si>
  <si>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</si>
  <si>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  <family val="0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</si>
  <si>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</si>
  <si>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</si>
  <si>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</si>
  <si>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</si>
  <si>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</si>
  <si>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</si>
  <si>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</si>
  <si>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</si>
  <si>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</si>
  <si>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</si>
  <si>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</si>
  <si>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</si>
  <si>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</si>
  <si>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</si>
  <si>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</si>
  <si>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</si>
  <si>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სს “სადაზღვევო კომპანია ალდაგი ბისიაი"</t>
  </si>
  <si>
    <t>სს "სადაზღვევო კომპანია ჯი პი აი ჰოლდინგი"</t>
  </si>
  <si>
    <t>სამედიცინო დაზღვევის ჯგუფი სს "არქიმედეს გლობალ ჯორჯია</t>
  </si>
  <si>
    <t>შპს დაზღვევის საერთაშორისო კომპანია "ირაო"</t>
  </si>
  <si>
    <t>შპს სადაზღვევო კომპანია "აი სი ჯგუფი"</t>
  </si>
  <si>
    <t>შპს „სადაზღვევო კომპანია ალფა“</t>
  </si>
  <si>
    <t>შპს „ პსპ სამედიცინო დაზღვევა”</t>
  </si>
  <si>
    <t>შპს სადაზღვევო კომპანია "უნისონი"</t>
  </si>
  <si>
    <t>შპს დაზღვევის კომპანია "ქართუ"</t>
  </si>
  <si>
    <t>შპს სადაზღვევო კომპანია "ტაო"</t>
  </si>
  <si>
    <t>შპს სადაზღვევო კომპანია „არდი ჯგუფი“</t>
  </si>
  <si>
    <t>სს „სტანდარტ დაზღვევა საქართველო“</t>
  </si>
  <si>
    <t xml:space="preserve"> ს.ს. სადაზღვევო კომპანია ჩარტისის საქართველოს ფილიალი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</si>
  <si>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</si>
  <si>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</si>
  <si>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</si>
  <si>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</si>
  <si>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ინფორმაცია სადაზღვევო პოლისების რაოდენობაზე - ("პირდაპირი დაზღვევის" საქმიანობა)</t>
  </si>
  <si>
    <t>სამოქალაქო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</si>
  <si>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</si>
  <si>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</si>
  <si>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</si>
  <si>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საანგარიშო თარიღი: 2013 წლის 31 dekemberi</t>
  </si>
  <si>
    <t>საანგარიშო პერიოდი: 2013 წლის 1 იანვარი - 2013 წლის 31 dekemberi</t>
  </si>
  <si>
    <t>2013 წლის IV კვარტლის  განმავლობაში დაზღვეულ სატრანსპორტო საშუალებათა რაოდენობა</t>
  </si>
  <si>
    <t>2013 წლის  IV კვარტლის განმავლობაში სადაზღვევო კომპანიების მიერ მოზიდული სადაზღვევო პრემია და გადაზღვევის პრემიის ოდენობა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</si>
  <si>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(01.01.2013 - 31.12.2013)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</si>
  <si>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(01.01.2013 - 31.12.2013)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  </r>
  </si>
  <si>
    <t>2013 წლის IV კვარტლის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</si>
  <si>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2013 წლის IV კვარტლის განმავლობაში სადაზღვევო კომპანიების მიერ ანაზღაურებული ზარალების ოდენობა</t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</si>
  <si>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(01.01.2013 - 31.12.2013)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</si>
  <si>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სადაზღვევო ბაზრის სტრუქტურა დაზღვევის სახეობების მიხედვით 2013 წლის IV კვარტლის მონაცემებით (პირდაპირი დაზღვევის საქმიანობა)</t>
  </si>
  <si>
    <t xml:space="preserve">2013 წლის IV კვარტლის განმავლობაში სადაზღვევო კომპანიების მიერ გადაზღვევის საქმიანობით მოზიდული პრემია და მომდევნო გადაზღვევის (რეტროცესიის) პრემიის ოდენობა 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</si>
  <si>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(01.01.2013 - 31.12.2013) ძალაში შესულ "მიღებული გადაზღვევის"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</si>
  <si>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2013 წლის IV კვარტლის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</si>
  <si>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(01.01.2013 - 31.12.2013)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  </r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</si>
  <si>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(01.01.2013- 31.12.2013)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</si>
  <si>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სადაზღვევო ბაზრის სტრუქტურა დაზღვევის სახეობების მიხედვით 2013 წლის IV kvartlis მონაცემებით (გადაზღვევის საქმიანობა)</t>
  </si>
  <si>
    <t>შპს საერთაშორისო სადაზღვევო კომპანია კამარა - KAMARA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</si>
</sst>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color indexed="18"/>
      <name val="AcadNusx"/>
      <family val="0"/>
    </font>
    <font>
      <b/>
      <sz val="10"/>
      <name val="AcadNusx"/>
      <family val="0"/>
    </font>
    <font>
      <sz val="10"/>
      <name val="AcadMtavr"/>
      <family val="0"/>
    </font>
    <font>
      <sz val="10"/>
      <color indexed="18"/>
      <name val="Sylfaen"/>
      <family val="1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10"/>
      <color indexed="10"/>
      <name val="Arial"/>
      <family val="2"/>
    </font>
    <font>
      <b/>
      <sz val="10"/>
      <color indexed="10"/>
      <name val="Sylfaen"/>
      <family val="1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8"/>
      <name val="Calibri"/>
      <family val="2"/>
    </font>
    <font>
      <sz val="10"/>
      <color indexed="18"/>
      <name val="Calibri"/>
      <family val="2"/>
    </font>
    <font>
      <sz val="10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2" fontId="3" fillId="0" borderId="0" xfId="0" applyNumberFormat="1" applyFont="1" applyAlignment="1">
      <alignment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3" fontId="10" fillId="0" borderId="11" xfId="0" applyNumberFormat="1" applyFont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1" fillId="0" borderId="11" xfId="0" applyFont="1" applyBorder="1" applyAlignment="1">
      <alignment vertical="center"/>
    </xf>
    <xf numFmtId="0" fontId="57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3" fontId="58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/>
    </xf>
    <xf numFmtId="0" fontId="11" fillId="33" borderId="11" xfId="0" applyFont="1" applyFill="1" applyBorder="1" applyAlignment="1">
      <alignment horizontal="center" vertical="center" textRotation="90" wrapText="1"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0" fontId="6" fillId="0" borderId="14" xfId="0" applyFont="1" applyBorder="1" applyAlignment="1" applyProtection="1">
      <alignment horizontal="center" vertical="top" wrapText="1"/>
      <protection locked="0"/>
    </xf>
    <xf numFmtId="3" fontId="9" fillId="0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165" fontId="0" fillId="0" borderId="0" xfId="45" applyNumberFormat="1" applyFont="1" applyAlignment="1">
      <alignment vertical="center"/>
    </xf>
    <xf numFmtId="165" fontId="0" fillId="0" borderId="0" xfId="0" applyNumberFormat="1" applyAlignment="1">
      <alignment vertical="center"/>
    </xf>
    <xf numFmtId="3" fontId="9" fillId="0" borderId="12" xfId="0" applyNumberFormat="1" applyFont="1" applyFill="1" applyBorder="1" applyAlignment="1">
      <alignment horizontal="left" vertical="center" wrapText="1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3" fontId="21" fillId="0" borderId="11" xfId="0" applyNumberFormat="1" applyFont="1" applyFill="1" applyBorder="1" applyAlignment="1">
      <alignment horizontal="left" vertical="center" wrapText="1"/>
    </xf>
    <xf numFmtId="3" fontId="21" fillId="0" borderId="11" xfId="0" applyNumberFormat="1" applyFont="1" applyBorder="1" applyAlignment="1" applyProtection="1">
      <alignment horizontal="center" vertical="center" wrapText="1"/>
      <protection locked="0"/>
    </xf>
    <xf numFmtId="3" fontId="20" fillId="0" borderId="11" xfId="0" applyNumberFormat="1" applyFont="1" applyBorder="1" applyAlignment="1" applyProtection="1">
      <alignment vertical="center"/>
      <protection locked="0"/>
    </xf>
    <xf numFmtId="3" fontId="21" fillId="0" borderId="12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20" fillId="0" borderId="12" xfId="0" applyFont="1" applyFill="1" applyBorder="1" applyAlignment="1">
      <alignment horizontal="center" vertical="center" wrapText="1"/>
    </xf>
    <xf numFmtId="3" fontId="20" fillId="0" borderId="11" xfId="0" applyNumberFormat="1" applyFont="1" applyBorder="1" applyAlignment="1">
      <alignment vertical="center"/>
    </xf>
    <xf numFmtId="3" fontId="22" fillId="0" borderId="11" xfId="0" applyNumberFormat="1" applyFont="1" applyBorder="1" applyAlignment="1">
      <alignment horizontal="center" vertical="center"/>
    </xf>
    <xf numFmtId="10" fontId="22" fillId="0" borderId="11" xfId="63" applyNumberFormat="1" applyFont="1" applyBorder="1" applyAlignment="1">
      <alignment horizontal="center" vertical="center"/>
    </xf>
    <xf numFmtId="3" fontId="18" fillId="33" borderId="11" xfId="44" applyNumberFormat="1" applyFont="1" applyFill="1" applyBorder="1" applyAlignment="1">
      <alignment horizontal="center" vertical="center" wrapText="1"/>
    </xf>
    <xf numFmtId="9" fontId="18" fillId="33" borderId="11" xfId="63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/>
    </xf>
    <xf numFmtId="10" fontId="22" fillId="0" borderId="11" xfId="63" applyNumberFormat="1" applyFont="1" applyBorder="1" applyAlignment="1">
      <alignment horizontal="center"/>
    </xf>
    <xf numFmtId="3" fontId="20" fillId="0" borderId="11" xfId="0" applyNumberFormat="1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center" vertical="center" wrapText="1"/>
    </xf>
    <xf numFmtId="0" fontId="11" fillId="33" borderId="12" xfId="0" applyNumberFormat="1" applyFont="1" applyFill="1" applyBorder="1" applyAlignment="1" applyProtection="1">
      <alignment horizontal="center" vertical="center" wrapText="1"/>
      <protection/>
    </xf>
    <xf numFmtId="0" fontId="11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1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0.57421875" style="10" bestFit="1" customWidth="1"/>
    <col min="2" max="2" width="10.8515625" style="10" bestFit="1" customWidth="1"/>
    <col min="3" max="6" width="8.7109375" style="10" customWidth="1"/>
    <col min="7" max="8" width="11.00390625" style="10" customWidth="1"/>
    <col min="9" max="10" width="8.7109375" style="10" customWidth="1"/>
    <col min="11" max="11" width="9.57421875" style="10" customWidth="1"/>
    <col min="12" max="12" width="8.8515625" style="10" customWidth="1"/>
    <col min="13" max="32" width="8.7109375" style="10" customWidth="1"/>
    <col min="33" max="33" width="11.57421875" style="10" customWidth="1"/>
    <col min="34" max="34" width="11.140625" style="10" customWidth="1"/>
    <col min="35" max="16384" width="9.140625" style="10" customWidth="1"/>
  </cols>
  <sheetData>
    <row r="2" spans="1:36" s="56" customFormat="1" ht="15">
      <c r="A2" s="55" t="s">
        <v>56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0"/>
      <c r="AH2" s="50"/>
      <c r="AI2" s="50"/>
      <c r="AJ2" s="50"/>
    </row>
    <row r="3" spans="1:36" ht="110.25" customHeight="1">
      <c r="A3" s="91" t="s">
        <v>3</v>
      </c>
      <c r="B3" s="92"/>
      <c r="C3" s="91" t="s">
        <v>27</v>
      </c>
      <c r="D3" s="92"/>
      <c r="E3" s="91" t="s">
        <v>34</v>
      </c>
      <c r="F3" s="92"/>
      <c r="G3" s="91" t="s">
        <v>6</v>
      </c>
      <c r="H3" s="92"/>
      <c r="I3" s="91" t="s">
        <v>35</v>
      </c>
      <c r="J3" s="92"/>
      <c r="K3" s="91" t="s">
        <v>7</v>
      </c>
      <c r="L3" s="92"/>
      <c r="M3" s="91" t="s">
        <v>8</v>
      </c>
      <c r="N3" s="92"/>
      <c r="O3" s="91" t="s">
        <v>28</v>
      </c>
      <c r="P3" s="92"/>
      <c r="Q3" s="91" t="s">
        <v>38</v>
      </c>
      <c r="R3" s="92"/>
      <c r="S3" s="91" t="s">
        <v>29</v>
      </c>
      <c r="T3" s="92"/>
      <c r="U3" s="91" t="s">
        <v>30</v>
      </c>
      <c r="V3" s="92"/>
      <c r="W3" s="91" t="s">
        <v>9</v>
      </c>
      <c r="X3" s="92"/>
      <c r="Y3" s="91" t="s">
        <v>33</v>
      </c>
      <c r="Z3" s="92"/>
      <c r="AA3" s="91" t="s">
        <v>10</v>
      </c>
      <c r="AB3" s="92"/>
      <c r="AC3" s="91" t="s">
        <v>11</v>
      </c>
      <c r="AD3" s="92"/>
      <c r="AE3" s="91" t="s">
        <v>12</v>
      </c>
      <c r="AF3" s="92"/>
      <c r="AG3" s="91" t="s">
        <v>57</v>
      </c>
      <c r="AH3" s="92"/>
      <c r="AI3" s="91" t="s">
        <v>13</v>
      </c>
      <c r="AJ3" s="92"/>
    </row>
    <row r="4" spans="1:36" ht="75.75" customHeight="1">
      <c r="A4" s="57" t="s">
        <v>58</v>
      </c>
      <c r="B4" s="57" t="s">
        <v>59</v>
      </c>
      <c r="C4" s="57" t="s">
        <v>58</v>
      </c>
      <c r="D4" s="57" t="s">
        <v>59</v>
      </c>
      <c r="E4" s="57" t="s">
        <v>58</v>
      </c>
      <c r="F4" s="57" t="s">
        <v>59</v>
      </c>
      <c r="G4" s="57" t="s">
        <v>58</v>
      </c>
      <c r="H4" s="57" t="s">
        <v>59</v>
      </c>
      <c r="I4" s="57" t="s">
        <v>58</v>
      </c>
      <c r="J4" s="57" t="s">
        <v>59</v>
      </c>
      <c r="K4" s="57" t="s">
        <v>58</v>
      </c>
      <c r="L4" s="57" t="s">
        <v>59</v>
      </c>
      <c r="M4" s="57" t="s">
        <v>58</v>
      </c>
      <c r="N4" s="57" t="s">
        <v>59</v>
      </c>
      <c r="O4" s="57" t="s">
        <v>58</v>
      </c>
      <c r="P4" s="57" t="s">
        <v>59</v>
      </c>
      <c r="Q4" s="57" t="s">
        <v>58</v>
      </c>
      <c r="R4" s="57" t="s">
        <v>59</v>
      </c>
      <c r="S4" s="57" t="s">
        <v>58</v>
      </c>
      <c r="T4" s="57" t="s">
        <v>59</v>
      </c>
      <c r="U4" s="57" t="s">
        <v>58</v>
      </c>
      <c r="V4" s="57" t="s">
        <v>59</v>
      </c>
      <c r="W4" s="57" t="s">
        <v>58</v>
      </c>
      <c r="X4" s="57" t="s">
        <v>59</v>
      </c>
      <c r="Y4" s="57" t="s">
        <v>58</v>
      </c>
      <c r="Z4" s="57" t="s">
        <v>59</v>
      </c>
      <c r="AA4" s="57" t="s">
        <v>58</v>
      </c>
      <c r="AB4" s="57" t="s">
        <v>59</v>
      </c>
      <c r="AC4" s="57" t="s">
        <v>58</v>
      </c>
      <c r="AD4" s="57" t="s">
        <v>59</v>
      </c>
      <c r="AE4" s="57" t="s">
        <v>58</v>
      </c>
      <c r="AF4" s="57" t="s">
        <v>59</v>
      </c>
      <c r="AG4" s="57" t="s">
        <v>58</v>
      </c>
      <c r="AH4" s="57" t="s">
        <v>59</v>
      </c>
      <c r="AI4" s="57" t="s">
        <v>58</v>
      </c>
      <c r="AJ4" s="57" t="s">
        <v>59</v>
      </c>
    </row>
    <row r="5" spans="1:37" ht="45" customHeight="1">
      <c r="A5" s="90">
        <v>1378681</v>
      </c>
      <c r="B5" s="90">
        <v>327873</v>
      </c>
      <c r="C5" s="90">
        <v>201938</v>
      </c>
      <c r="D5" s="90">
        <v>61739</v>
      </c>
      <c r="E5" s="90">
        <v>142528</v>
      </c>
      <c r="F5" s="90">
        <v>109784</v>
      </c>
      <c r="G5" s="90">
        <v>569424</v>
      </c>
      <c r="H5" s="90">
        <v>491885</v>
      </c>
      <c r="I5" s="90">
        <v>51586</v>
      </c>
      <c r="J5" s="90">
        <v>31674</v>
      </c>
      <c r="K5" s="90">
        <v>39814</v>
      </c>
      <c r="L5" s="90">
        <v>24750</v>
      </c>
      <c r="M5" s="90">
        <v>0</v>
      </c>
      <c r="N5" s="90">
        <v>0</v>
      </c>
      <c r="O5" s="90">
        <v>56</v>
      </c>
      <c r="P5" s="90">
        <v>35</v>
      </c>
      <c r="Q5" s="90">
        <v>71</v>
      </c>
      <c r="R5" s="90">
        <v>54</v>
      </c>
      <c r="S5" s="90">
        <v>20</v>
      </c>
      <c r="T5" s="90">
        <v>11</v>
      </c>
      <c r="U5" s="90">
        <v>0</v>
      </c>
      <c r="V5" s="90">
        <v>0</v>
      </c>
      <c r="W5" s="90">
        <v>23046</v>
      </c>
      <c r="X5" s="90">
        <v>7835</v>
      </c>
      <c r="Y5" s="90">
        <v>65227</v>
      </c>
      <c r="Z5" s="90">
        <v>30947</v>
      </c>
      <c r="AA5" s="90">
        <v>499</v>
      </c>
      <c r="AB5" s="90">
        <v>481</v>
      </c>
      <c r="AC5" s="90">
        <v>9710</v>
      </c>
      <c r="AD5" s="90">
        <v>4198</v>
      </c>
      <c r="AE5" s="90">
        <v>39346</v>
      </c>
      <c r="AF5" s="90">
        <v>9154</v>
      </c>
      <c r="AG5" s="90">
        <v>5058</v>
      </c>
      <c r="AH5" s="90">
        <v>4609</v>
      </c>
      <c r="AI5" s="90">
        <v>0</v>
      </c>
      <c r="AJ5" s="90">
        <v>0</v>
      </c>
      <c r="AK5" s="58"/>
    </row>
    <row r="6" spans="1:36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</row>
    <row r="7" spans="1:7" ht="13.5">
      <c r="A7" s="59" t="s">
        <v>61</v>
      </c>
      <c r="B7" s="59"/>
      <c r="C7" s="59"/>
      <c r="D7" s="59"/>
      <c r="E7" s="59"/>
      <c r="F7" s="59"/>
      <c r="G7" s="60"/>
    </row>
    <row r="8" spans="1:7" ht="15" customHeight="1">
      <c r="A8" s="59" t="s">
        <v>62</v>
      </c>
      <c r="B8" s="59"/>
      <c r="C8" s="59"/>
      <c r="D8" s="59"/>
      <c r="E8" s="59"/>
      <c r="F8" s="59"/>
      <c r="G8" s="60"/>
    </row>
    <row r="9" ht="15" customHeight="1"/>
    <row r="10" ht="15" customHeight="1"/>
    <row r="11" ht="15" customHeight="1"/>
    <row r="12" spans="1:32" ht="1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D12" s="61"/>
      <c r="AE12" s="61"/>
      <c r="AF12" s="61"/>
    </row>
    <row r="13" ht="15" customHeight="1"/>
  </sheetData>
  <sheetProtection/>
  <mergeCells count="18">
    <mergeCell ref="K3:L3"/>
    <mergeCell ref="A3:B3"/>
    <mergeCell ref="C3:D3"/>
    <mergeCell ref="E3:F3"/>
    <mergeCell ref="G3:H3"/>
    <mergeCell ref="I3:J3"/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</mergeCells>
  <printOptions/>
  <pageMargins left="0" right="0" top="0.984251968503937" bottom="0.984251968503937" header="0.5118110236220472" footer="0.5118110236220472"/>
  <pageSetup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2:E2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102" t="s">
        <v>76</v>
      </c>
      <c r="B2" s="102"/>
      <c r="C2" s="102"/>
      <c r="D2" s="102"/>
    </row>
    <row r="3" spans="1:5" ht="12.75" customHeight="1">
      <c r="A3" s="102"/>
      <c r="B3" s="102"/>
      <c r="C3" s="102"/>
      <c r="D3" s="102"/>
      <c r="E3" s="4"/>
    </row>
    <row r="4" spans="1:5" ht="12.75">
      <c r="A4" s="102"/>
      <c r="B4" s="102"/>
      <c r="C4" s="102"/>
      <c r="D4" s="102"/>
      <c r="E4" s="4"/>
    </row>
    <row r="6" spans="1:4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4" ht="27" customHeight="1">
      <c r="A7" s="15">
        <v>1</v>
      </c>
      <c r="B7" s="7" t="s">
        <v>3</v>
      </c>
      <c r="C7" s="87">
        <f>HLOOKUP(B7,'პრემიები(მიღებული გადაზღვევა)'!$C$4:$AL$20,17,)</f>
        <v>0</v>
      </c>
      <c r="D7" s="88">
        <f>C7/$C$25</f>
        <v>0</v>
      </c>
    </row>
    <row r="8" spans="1:4" ht="27" customHeight="1">
      <c r="A8" s="15">
        <v>2</v>
      </c>
      <c r="B8" s="7" t="s">
        <v>27</v>
      </c>
      <c r="C8" s="87">
        <f>HLOOKUP(B8,'პრემიები(მიღებული გადაზღვევა)'!$C$4:$AL$20,17,)</f>
        <v>0</v>
      </c>
      <c r="D8" s="88">
        <f aca="true" t="shared" si="0" ref="D8:D21">C8/$C$25</f>
        <v>0</v>
      </c>
    </row>
    <row r="9" spans="1:4" ht="27" customHeight="1">
      <c r="A9" s="15">
        <v>3</v>
      </c>
      <c r="B9" s="7" t="s">
        <v>34</v>
      </c>
      <c r="C9" s="87">
        <f>HLOOKUP(B9,'პრემიები(მიღებული გადაზღვევა)'!$C$4:$AL$20,17,)</f>
        <v>0</v>
      </c>
      <c r="D9" s="88">
        <f t="shared" si="0"/>
        <v>0</v>
      </c>
    </row>
    <row r="10" spans="1:4" ht="27" customHeight="1">
      <c r="A10" s="15">
        <v>4</v>
      </c>
      <c r="B10" s="7" t="s">
        <v>6</v>
      </c>
      <c r="C10" s="87">
        <f>HLOOKUP(B10,'პრემიები(მიღებული გადაზღვევა)'!$C$4:$AL$20,17,)</f>
        <v>0</v>
      </c>
      <c r="D10" s="88">
        <f t="shared" si="0"/>
        <v>0</v>
      </c>
    </row>
    <row r="11" spans="1:4" ht="27" customHeight="1">
      <c r="A11" s="15">
        <v>5</v>
      </c>
      <c r="B11" s="7" t="s">
        <v>35</v>
      </c>
      <c r="C11" s="87">
        <f>HLOOKUP(B11,'პრემიები(მიღებული გადაზღვევა)'!$C$4:$AL$20,17,)</f>
        <v>4979.3512</v>
      </c>
      <c r="D11" s="88">
        <f t="shared" si="0"/>
        <v>0.00037829960231367427</v>
      </c>
    </row>
    <row r="12" spans="1:4" ht="27" customHeight="1">
      <c r="A12" s="15">
        <v>6</v>
      </c>
      <c r="B12" s="7" t="s">
        <v>7</v>
      </c>
      <c r="C12" s="87">
        <f>HLOOKUP(B12,'პრემიები(მიღებული გადაზღვევა)'!$C$4:$AL$20,17,)</f>
        <v>3344</v>
      </c>
      <c r="D12" s="88">
        <f t="shared" si="0"/>
        <v>0.0002540559641860423</v>
      </c>
    </row>
    <row r="13" spans="1:4" ht="27" customHeight="1">
      <c r="A13" s="15">
        <v>7</v>
      </c>
      <c r="B13" s="7" t="s">
        <v>8</v>
      </c>
      <c r="C13" s="87">
        <f>HLOOKUP(B13,'პრემიები(მიღებული გადაზღვევა)'!$C$4:$AL$20,17,)</f>
        <v>0</v>
      </c>
      <c r="D13" s="88">
        <f t="shared" si="0"/>
        <v>0</v>
      </c>
    </row>
    <row r="14" spans="1:4" ht="27" customHeight="1">
      <c r="A14" s="15">
        <v>8</v>
      </c>
      <c r="B14" s="7" t="s">
        <v>28</v>
      </c>
      <c r="C14" s="87">
        <f>HLOOKUP(B14,'პრემიები(მიღებული გადაზღვევა)'!$C$4:$AL$20,17,)</f>
        <v>0</v>
      </c>
      <c r="D14" s="88">
        <f t="shared" si="0"/>
        <v>0</v>
      </c>
    </row>
    <row r="15" spans="1:4" ht="27" customHeight="1">
      <c r="A15" s="15">
        <v>9</v>
      </c>
      <c r="B15" s="7" t="s">
        <v>38</v>
      </c>
      <c r="C15" s="87">
        <f>HLOOKUP(B15,'პრემიები(მიღებული გადაზღვევა)'!$C$4:$AL$20,17,)</f>
        <v>0</v>
      </c>
      <c r="D15" s="88">
        <f t="shared" si="0"/>
        <v>0</v>
      </c>
    </row>
    <row r="16" spans="1:4" ht="27" customHeight="1">
      <c r="A16" s="15">
        <v>10</v>
      </c>
      <c r="B16" s="7" t="s">
        <v>29</v>
      </c>
      <c r="C16" s="87">
        <f>HLOOKUP(B16,'პრემიები(მიღებული გადაზღვევა)'!$C$4:$AL$20,17,)</f>
        <v>3580810.95</v>
      </c>
      <c r="D16" s="88">
        <f t="shared" si="0"/>
        <v>0.27204736198271173</v>
      </c>
    </row>
    <row r="17" spans="1:4" ht="27" customHeight="1">
      <c r="A17" s="15">
        <v>11</v>
      </c>
      <c r="B17" s="7" t="s">
        <v>30</v>
      </c>
      <c r="C17" s="87">
        <f>HLOOKUP(B17,'პრემიები(მიღებული გადაზღვევა)'!$C$4:$AL$20,17,)</f>
        <v>1009972.32</v>
      </c>
      <c r="D17" s="88">
        <f t="shared" si="0"/>
        <v>0.07673130728433433</v>
      </c>
    </row>
    <row r="18" spans="1:4" ht="27" customHeight="1">
      <c r="A18" s="15">
        <v>12</v>
      </c>
      <c r="B18" s="7" t="s">
        <v>9</v>
      </c>
      <c r="C18" s="87">
        <f>HLOOKUP(B18,'პრემიები(მიღებული გადაზღვევა)'!$C$4:$AL$20,17,)</f>
        <v>0</v>
      </c>
      <c r="D18" s="88">
        <f t="shared" si="0"/>
        <v>0</v>
      </c>
    </row>
    <row r="19" spans="1:4" ht="27" customHeight="1">
      <c r="A19" s="15">
        <v>13</v>
      </c>
      <c r="B19" s="7" t="s">
        <v>33</v>
      </c>
      <c r="C19" s="87">
        <f>HLOOKUP(B19,'პრემიები(მიღებული გადაზღვევა)'!$C$4:$AL$20,17,)</f>
        <v>8557243.264999999</v>
      </c>
      <c r="D19" s="88">
        <f t="shared" si="0"/>
        <v>0.65012520588041</v>
      </c>
    </row>
    <row r="20" spans="1:4" ht="27" customHeight="1">
      <c r="A20" s="15">
        <v>14</v>
      </c>
      <c r="B20" s="7" t="s">
        <v>10</v>
      </c>
      <c r="C20" s="87">
        <f>HLOOKUP(B20,'პრემიები(მიღებული გადაზღვევა)'!$C$4:$AL$20,17,)</f>
        <v>0</v>
      </c>
      <c r="D20" s="88">
        <f t="shared" si="0"/>
        <v>0</v>
      </c>
    </row>
    <row r="21" spans="1:4" ht="27" customHeight="1">
      <c r="A21" s="15">
        <v>15</v>
      </c>
      <c r="B21" s="7" t="s">
        <v>11</v>
      </c>
      <c r="C21" s="87">
        <f>HLOOKUP(B21,'პრემიები(მიღებული გადაზღვევა)'!$C$4:$AL$20,17,)</f>
        <v>0</v>
      </c>
      <c r="D21" s="88">
        <f t="shared" si="0"/>
        <v>0</v>
      </c>
    </row>
    <row r="22" spans="1:4" ht="27" customHeight="1">
      <c r="A22" s="15">
        <v>16</v>
      </c>
      <c r="B22" s="7" t="s">
        <v>12</v>
      </c>
      <c r="C22" s="87">
        <f>HLOOKUP(B22,'პრემიები(მიღებული გადაზღვევა)'!$C$4:$AL$20,17,)</f>
        <v>0</v>
      </c>
      <c r="D22" s="88">
        <f>C22/$C$25</f>
        <v>0</v>
      </c>
    </row>
    <row r="23" spans="1:4" ht="27" customHeight="1">
      <c r="A23" s="15">
        <v>17</v>
      </c>
      <c r="B23" s="7" t="s">
        <v>32</v>
      </c>
      <c r="C23" s="87">
        <f>HLOOKUP(B23,'პრემიები(მიღებული გადაზღვევა)'!$C$4:$AL$20,17,)</f>
        <v>6104.342</v>
      </c>
      <c r="D23" s="88">
        <f>C23/$C$25</f>
        <v>0.00046376928604406506</v>
      </c>
    </row>
    <row r="24" spans="1:4" ht="27" customHeight="1">
      <c r="A24" s="15">
        <v>18</v>
      </c>
      <c r="B24" s="7" t="s">
        <v>13</v>
      </c>
      <c r="C24" s="87">
        <f>HLOOKUP(B24,'პრემიები(მიღებული გადაზღვევა)'!$C$4:$AL$20,17,)</f>
        <v>0</v>
      </c>
      <c r="D24" s="88">
        <f>C24/$C$25</f>
        <v>0</v>
      </c>
    </row>
    <row r="25" spans="1:4" ht="27" customHeight="1">
      <c r="A25" s="8"/>
      <c r="B25" s="9" t="s">
        <v>14</v>
      </c>
      <c r="C25" s="84">
        <f>SUM(C7:C24)</f>
        <v>13162454.2282</v>
      </c>
      <c r="D25" s="85">
        <f>SUM(D7:D24)</f>
        <v>0.9999999999999999</v>
      </c>
    </row>
    <row r="26" ht="12.75">
      <c r="C26" s="3"/>
    </row>
    <row r="27" ht="12.75">
      <c r="C27" s="3"/>
    </row>
    <row r="28" ht="12.75">
      <c r="C28" s="3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18.8515625" style="50" bestFit="1" customWidth="1"/>
    <col min="2" max="2" width="14.421875" style="50" bestFit="1" customWidth="1"/>
    <col min="3" max="5" width="18.00390625" style="50" bestFit="1" customWidth="1"/>
    <col min="6" max="16384" width="9.140625" style="50" customWidth="1"/>
  </cols>
  <sheetData>
    <row r="2" spans="1:5" ht="29.25" customHeight="1">
      <c r="A2" s="47" t="s">
        <v>63</v>
      </c>
      <c r="B2" s="48"/>
      <c r="C2" s="48"/>
      <c r="D2" s="48"/>
      <c r="E2" s="49"/>
    </row>
    <row r="3" spans="1:5" ht="105">
      <c r="A3" s="51" t="s">
        <v>53</v>
      </c>
      <c r="B3" s="51" t="s">
        <v>54</v>
      </c>
      <c r="C3" s="52" t="s">
        <v>7</v>
      </c>
      <c r="D3" s="52" t="s">
        <v>28</v>
      </c>
      <c r="E3" s="52" t="s">
        <v>55</v>
      </c>
    </row>
    <row r="4" spans="1:6" ht="39.75" customHeight="1">
      <c r="A4" s="89">
        <v>51732</v>
      </c>
      <c r="B4" s="89">
        <v>0</v>
      </c>
      <c r="C4" s="89">
        <v>38674</v>
      </c>
      <c r="D4" s="89">
        <v>38</v>
      </c>
      <c r="E4" s="89">
        <v>20</v>
      </c>
      <c r="F4" s="53"/>
    </row>
    <row r="5" spans="1:5" ht="15">
      <c r="A5" s="54"/>
      <c r="B5" s="54"/>
      <c r="C5" s="54"/>
      <c r="D5" s="54"/>
      <c r="E5" s="54"/>
    </row>
    <row r="6" ht="15">
      <c r="F6" s="53"/>
    </row>
    <row r="8" ht="15">
      <c r="C8" s="5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N2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140625" defaultRowHeight="12.75"/>
  <cols>
    <col min="1" max="1" width="5.8515625" style="28" customWidth="1"/>
    <col min="2" max="2" width="25.28125" style="28" customWidth="1"/>
    <col min="3" max="40" width="12.7109375" style="28" customWidth="1"/>
    <col min="41" max="16384" width="9.140625" style="28" customWidth="1"/>
  </cols>
  <sheetData>
    <row r="1" spans="1:10" s="22" customFormat="1" ht="28.5" customHeight="1">
      <c r="A1" s="17" t="s">
        <v>64</v>
      </c>
      <c r="B1" s="16"/>
      <c r="C1" s="16"/>
      <c r="D1" s="16"/>
      <c r="E1" s="16"/>
      <c r="F1" s="16"/>
      <c r="G1" s="16"/>
      <c r="H1" s="16"/>
      <c r="I1" s="21"/>
      <c r="J1" s="21"/>
    </row>
    <row r="2" spans="1:10" s="22" customFormat="1" ht="18" customHeight="1">
      <c r="A2" s="23" t="s">
        <v>52</v>
      </c>
      <c r="B2" s="16"/>
      <c r="C2" s="16"/>
      <c r="D2" s="16"/>
      <c r="E2" s="16"/>
      <c r="F2" s="16"/>
      <c r="G2" s="16"/>
      <c r="H2" s="16"/>
      <c r="I2" s="21"/>
      <c r="J2" s="21"/>
    </row>
    <row r="3" spans="1:38" s="24" customFormat="1" ht="18" customHeight="1">
      <c r="A3" s="2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</row>
    <row r="4" spans="1:40" s="24" customFormat="1" ht="89.25" customHeight="1">
      <c r="A4" s="96" t="s">
        <v>0</v>
      </c>
      <c r="B4" s="96" t="s">
        <v>2</v>
      </c>
      <c r="C4" s="94" t="s">
        <v>3</v>
      </c>
      <c r="D4" s="95"/>
      <c r="E4" s="94" t="s">
        <v>27</v>
      </c>
      <c r="F4" s="95"/>
      <c r="G4" s="94" t="s">
        <v>34</v>
      </c>
      <c r="H4" s="95"/>
      <c r="I4" s="94" t="s">
        <v>6</v>
      </c>
      <c r="J4" s="95"/>
      <c r="K4" s="94" t="s">
        <v>35</v>
      </c>
      <c r="L4" s="95"/>
      <c r="M4" s="94" t="s">
        <v>7</v>
      </c>
      <c r="N4" s="95"/>
      <c r="O4" s="94" t="s">
        <v>8</v>
      </c>
      <c r="P4" s="95"/>
      <c r="Q4" s="94" t="s">
        <v>28</v>
      </c>
      <c r="R4" s="95"/>
      <c r="S4" s="94" t="s">
        <v>38</v>
      </c>
      <c r="T4" s="95"/>
      <c r="U4" s="94" t="s">
        <v>29</v>
      </c>
      <c r="V4" s="95"/>
      <c r="W4" s="94" t="s">
        <v>30</v>
      </c>
      <c r="X4" s="95"/>
      <c r="Y4" s="94" t="s">
        <v>9</v>
      </c>
      <c r="Z4" s="95"/>
      <c r="AA4" s="94" t="s">
        <v>33</v>
      </c>
      <c r="AB4" s="95"/>
      <c r="AC4" s="94" t="s">
        <v>10</v>
      </c>
      <c r="AD4" s="95"/>
      <c r="AE4" s="94" t="s">
        <v>11</v>
      </c>
      <c r="AF4" s="95"/>
      <c r="AG4" s="94" t="s">
        <v>12</v>
      </c>
      <c r="AH4" s="95"/>
      <c r="AI4" s="94" t="s">
        <v>32</v>
      </c>
      <c r="AJ4" s="95"/>
      <c r="AK4" s="94" t="s">
        <v>13</v>
      </c>
      <c r="AL4" s="95"/>
      <c r="AM4" s="98" t="s">
        <v>14</v>
      </c>
      <c r="AN4" s="99"/>
    </row>
    <row r="5" spans="1:40" s="24" customFormat="1" ht="25.5">
      <c r="A5" s="97"/>
      <c r="B5" s="97"/>
      <c r="C5" s="25" t="s">
        <v>4</v>
      </c>
      <c r="D5" s="25" t="s">
        <v>5</v>
      </c>
      <c r="E5" s="25" t="s">
        <v>4</v>
      </c>
      <c r="F5" s="25" t="s">
        <v>5</v>
      </c>
      <c r="G5" s="25" t="s">
        <v>4</v>
      </c>
      <c r="H5" s="25" t="s">
        <v>5</v>
      </c>
      <c r="I5" s="25" t="s">
        <v>4</v>
      </c>
      <c r="J5" s="25" t="s">
        <v>5</v>
      </c>
      <c r="K5" s="25" t="s">
        <v>4</v>
      </c>
      <c r="L5" s="25" t="s">
        <v>5</v>
      </c>
      <c r="M5" s="25" t="s">
        <v>4</v>
      </c>
      <c r="N5" s="25" t="s">
        <v>5</v>
      </c>
      <c r="O5" s="25" t="s">
        <v>4</v>
      </c>
      <c r="P5" s="25" t="s">
        <v>5</v>
      </c>
      <c r="Q5" s="25" t="s">
        <v>4</v>
      </c>
      <c r="R5" s="25" t="s">
        <v>5</v>
      </c>
      <c r="S5" s="25" t="s">
        <v>4</v>
      </c>
      <c r="T5" s="25" t="s">
        <v>5</v>
      </c>
      <c r="U5" s="25" t="s">
        <v>4</v>
      </c>
      <c r="V5" s="25" t="s">
        <v>5</v>
      </c>
      <c r="W5" s="25" t="s">
        <v>4</v>
      </c>
      <c r="X5" s="25" t="s">
        <v>5</v>
      </c>
      <c r="Y5" s="25" t="s">
        <v>4</v>
      </c>
      <c r="Z5" s="25" t="s">
        <v>5</v>
      </c>
      <c r="AA5" s="25" t="s">
        <v>4</v>
      </c>
      <c r="AB5" s="25" t="s">
        <v>5</v>
      </c>
      <c r="AC5" s="25" t="s">
        <v>4</v>
      </c>
      <c r="AD5" s="25" t="s">
        <v>5</v>
      </c>
      <c r="AE5" s="25" t="s">
        <v>4</v>
      </c>
      <c r="AF5" s="25" t="s">
        <v>5</v>
      </c>
      <c r="AG5" s="25" t="s">
        <v>4</v>
      </c>
      <c r="AH5" s="25" t="s">
        <v>5</v>
      </c>
      <c r="AI5" s="25" t="s">
        <v>4</v>
      </c>
      <c r="AJ5" s="25" t="s">
        <v>5</v>
      </c>
      <c r="AK5" s="25" t="s">
        <v>4</v>
      </c>
      <c r="AL5" s="25" t="s">
        <v>5</v>
      </c>
      <c r="AM5" s="25" t="s">
        <v>4</v>
      </c>
      <c r="AN5" s="25" t="s">
        <v>5</v>
      </c>
    </row>
    <row r="6" spans="1:40" s="24" customFormat="1" ht="43.5" customHeight="1">
      <c r="A6" s="74">
        <v>1</v>
      </c>
      <c r="B6" s="75" t="s">
        <v>39</v>
      </c>
      <c r="C6" s="76">
        <v>3590576.3016856853</v>
      </c>
      <c r="D6" s="76">
        <v>670136.1894278124</v>
      </c>
      <c r="E6" s="76">
        <v>2011842.7080325554</v>
      </c>
      <c r="F6" s="76">
        <v>2488.999799999999</v>
      </c>
      <c r="G6" s="76">
        <v>1031204.8613709935</v>
      </c>
      <c r="H6" s="76">
        <v>31939.475200999994</v>
      </c>
      <c r="I6" s="76">
        <v>34300715.44875552</v>
      </c>
      <c r="J6" s="76">
        <v>42525.61527199999</v>
      </c>
      <c r="K6" s="76">
        <v>14491291.408468971</v>
      </c>
      <c r="L6" s="76">
        <v>388831.3720386036</v>
      </c>
      <c r="M6" s="76">
        <v>2079472.2919159974</v>
      </c>
      <c r="N6" s="76">
        <v>182555.41087797732</v>
      </c>
      <c r="O6" s="76">
        <v>0</v>
      </c>
      <c r="P6" s="76">
        <v>0</v>
      </c>
      <c r="Q6" s="76">
        <v>594193.4635480001</v>
      </c>
      <c r="R6" s="76">
        <v>532926.6848990001</v>
      </c>
      <c r="S6" s="76">
        <v>0</v>
      </c>
      <c r="T6" s="76">
        <v>0</v>
      </c>
      <c r="U6" s="76">
        <v>49689</v>
      </c>
      <c r="V6" s="76">
        <v>29200.569</v>
      </c>
      <c r="W6" s="76">
        <v>0</v>
      </c>
      <c r="X6" s="76">
        <v>0</v>
      </c>
      <c r="Y6" s="76">
        <v>1613494.2513700007</v>
      </c>
      <c r="Z6" s="76">
        <v>407290.06797902245</v>
      </c>
      <c r="AA6" s="76">
        <v>20178589.135786</v>
      </c>
      <c r="AB6" s="76">
        <v>12699929.619088288</v>
      </c>
      <c r="AC6" s="76">
        <v>0</v>
      </c>
      <c r="AD6" s="76">
        <v>0</v>
      </c>
      <c r="AE6" s="76">
        <v>1323039.6182149998</v>
      </c>
      <c r="AF6" s="76">
        <v>347616.26658686716</v>
      </c>
      <c r="AG6" s="76">
        <v>0</v>
      </c>
      <c r="AH6" s="76">
        <v>0</v>
      </c>
      <c r="AI6" s="76">
        <v>3651554.5092520006</v>
      </c>
      <c r="AJ6" s="76">
        <v>2421386.1550793615</v>
      </c>
      <c r="AK6" s="76">
        <v>0</v>
      </c>
      <c r="AL6" s="76">
        <v>0</v>
      </c>
      <c r="AM6" s="77">
        <f aca="true" t="shared" si="0" ref="AM6:AM19">C6+E6+G6+I6+K6+M6+O6+Q6+S6+U6+W6+Y6+AA6+AC6+AE6+AG6+AI6+AK6</f>
        <v>84915662.9984007</v>
      </c>
      <c r="AN6" s="77">
        <f aca="true" t="shared" si="1" ref="AN6:AN19">D6+F6+H6+J6+L6+N6+P6+R6+T6+V6+X6+Z6+AB6+AD6+AF6+AH6+AJ6+AL6</f>
        <v>17756826.42524993</v>
      </c>
    </row>
    <row r="7" spans="1:40" s="27" customFormat="1" ht="43.5" customHeight="1">
      <c r="A7" s="74">
        <v>2</v>
      </c>
      <c r="B7" s="75" t="s">
        <v>40</v>
      </c>
      <c r="C7" s="76">
        <v>5710829.229503</v>
      </c>
      <c r="D7" s="76">
        <v>1397204.22412759</v>
      </c>
      <c r="E7" s="76">
        <v>483573.851551</v>
      </c>
      <c r="F7" s="76">
        <v>0</v>
      </c>
      <c r="G7" s="76">
        <v>701166.82709522</v>
      </c>
      <c r="H7" s="76">
        <v>4953.94338676</v>
      </c>
      <c r="I7" s="76">
        <v>26811840.600406997</v>
      </c>
      <c r="J7" s="76">
        <v>27071.10008</v>
      </c>
      <c r="K7" s="76">
        <v>10776376.48099926</v>
      </c>
      <c r="L7" s="76">
        <v>234859.16425946</v>
      </c>
      <c r="M7" s="76">
        <v>1245983.40286674</v>
      </c>
      <c r="N7" s="76">
        <v>35018.24453114</v>
      </c>
      <c r="O7" s="76">
        <v>0</v>
      </c>
      <c r="P7" s="76">
        <v>0</v>
      </c>
      <c r="Q7" s="76">
        <v>81163.981235</v>
      </c>
      <c r="R7" s="76">
        <v>47936.4781</v>
      </c>
      <c r="S7" s="76">
        <v>0</v>
      </c>
      <c r="T7" s="76">
        <v>0</v>
      </c>
      <c r="U7" s="76">
        <v>286454.45599999995</v>
      </c>
      <c r="V7" s="76">
        <v>93477.34610374001</v>
      </c>
      <c r="W7" s="76">
        <v>0</v>
      </c>
      <c r="X7" s="76">
        <v>0</v>
      </c>
      <c r="Y7" s="76">
        <v>1016206.52761</v>
      </c>
      <c r="Z7" s="76">
        <v>493028.35541406</v>
      </c>
      <c r="AA7" s="76">
        <v>8244955.54861006</v>
      </c>
      <c r="AB7" s="76">
        <v>6548817.1697947</v>
      </c>
      <c r="AC7" s="76">
        <v>450151.0317</v>
      </c>
      <c r="AD7" s="76">
        <v>404268.9475</v>
      </c>
      <c r="AE7" s="76">
        <v>862626.54</v>
      </c>
      <c r="AF7" s="76">
        <v>685221.232</v>
      </c>
      <c r="AG7" s="76">
        <v>0</v>
      </c>
      <c r="AH7" s="76">
        <v>0</v>
      </c>
      <c r="AI7" s="76">
        <v>1798027.358176</v>
      </c>
      <c r="AJ7" s="76">
        <v>850392.51877121</v>
      </c>
      <c r="AK7" s="76">
        <v>0</v>
      </c>
      <c r="AL7" s="76">
        <v>0</v>
      </c>
      <c r="AM7" s="77">
        <f t="shared" si="0"/>
        <v>58469355.83575328</v>
      </c>
      <c r="AN7" s="77">
        <f t="shared" si="1"/>
        <v>10822248.72406866</v>
      </c>
    </row>
    <row r="8" spans="1:40" ht="45" customHeight="1">
      <c r="A8" s="74">
        <v>3</v>
      </c>
      <c r="B8" s="75" t="s">
        <v>49</v>
      </c>
      <c r="C8" s="76">
        <v>0</v>
      </c>
      <c r="D8" s="76">
        <v>0</v>
      </c>
      <c r="E8" s="76">
        <v>97058.89</v>
      </c>
      <c r="F8" s="76">
        <v>0</v>
      </c>
      <c r="G8" s="76">
        <v>64619.03</v>
      </c>
      <c r="H8" s="76">
        <v>2258.33</v>
      </c>
      <c r="I8" s="76">
        <v>10207084.76</v>
      </c>
      <c r="J8" s="76">
        <v>0</v>
      </c>
      <c r="K8" s="76">
        <v>2904953.64</v>
      </c>
      <c r="L8" s="76">
        <v>0</v>
      </c>
      <c r="M8" s="76">
        <v>197137.69</v>
      </c>
      <c r="N8" s="76">
        <v>8359.99164</v>
      </c>
      <c r="O8" s="76">
        <v>0</v>
      </c>
      <c r="P8" s="76">
        <v>0</v>
      </c>
      <c r="Q8" s="76">
        <v>972864.32</v>
      </c>
      <c r="R8" s="76">
        <v>958398.363024</v>
      </c>
      <c r="S8" s="76">
        <v>1603765.85</v>
      </c>
      <c r="T8" s="76">
        <v>1568685.677376</v>
      </c>
      <c r="U8" s="76">
        <v>696585.16</v>
      </c>
      <c r="V8" s="76">
        <v>652312.9623641204</v>
      </c>
      <c r="W8" s="76">
        <v>0</v>
      </c>
      <c r="X8" s="76">
        <v>0</v>
      </c>
      <c r="Y8" s="76">
        <v>776064.25</v>
      </c>
      <c r="Z8" s="76">
        <v>557045.62336</v>
      </c>
      <c r="AA8" s="76">
        <v>1290214.84</v>
      </c>
      <c r="AB8" s="76">
        <v>284354.1</v>
      </c>
      <c r="AC8" s="76">
        <v>0</v>
      </c>
      <c r="AD8" s="76">
        <v>0</v>
      </c>
      <c r="AE8" s="76">
        <v>2589079.31</v>
      </c>
      <c r="AF8" s="76">
        <v>1708897.0067580452</v>
      </c>
      <c r="AG8" s="76">
        <v>0</v>
      </c>
      <c r="AH8" s="76">
        <v>0</v>
      </c>
      <c r="AI8" s="76">
        <v>664593.94</v>
      </c>
      <c r="AJ8" s="76">
        <v>109933.77324</v>
      </c>
      <c r="AK8" s="76">
        <v>0</v>
      </c>
      <c r="AL8" s="76">
        <v>0</v>
      </c>
      <c r="AM8" s="77">
        <f t="shared" si="0"/>
        <v>22064021.68</v>
      </c>
      <c r="AN8" s="77">
        <f t="shared" si="1"/>
        <v>5850245.827762166</v>
      </c>
    </row>
    <row r="9" spans="1:40" ht="45" customHeight="1">
      <c r="A9" s="74">
        <v>4</v>
      </c>
      <c r="B9" s="75" t="s">
        <v>42</v>
      </c>
      <c r="C9" s="76">
        <v>182533.54346800002</v>
      </c>
      <c r="D9" s="76">
        <v>76662.624384</v>
      </c>
      <c r="E9" s="76">
        <v>117698.4045</v>
      </c>
      <c r="F9" s="76">
        <v>0</v>
      </c>
      <c r="G9" s="76">
        <v>195953.17936</v>
      </c>
      <c r="H9" s="76">
        <v>10077.13964711</v>
      </c>
      <c r="I9" s="76">
        <v>11854615.013491996</v>
      </c>
      <c r="J9" s="76">
        <v>0</v>
      </c>
      <c r="K9" s="76">
        <v>2178618.50543675</v>
      </c>
      <c r="L9" s="76">
        <v>109131.66094100001</v>
      </c>
      <c r="M9" s="76">
        <v>324946.98535373004</v>
      </c>
      <c r="N9" s="76">
        <v>29631.76328689</v>
      </c>
      <c r="O9" s="76">
        <v>0</v>
      </c>
      <c r="P9" s="76">
        <v>0</v>
      </c>
      <c r="Q9" s="76">
        <v>26910.186199999996</v>
      </c>
      <c r="R9" s="76">
        <v>8916.24178245</v>
      </c>
      <c r="S9" s="76">
        <v>0</v>
      </c>
      <c r="T9" s="76">
        <v>0</v>
      </c>
      <c r="U9" s="76">
        <v>21014.04</v>
      </c>
      <c r="V9" s="76">
        <v>6457.0887</v>
      </c>
      <c r="W9" s="76">
        <v>0</v>
      </c>
      <c r="X9" s="76">
        <v>0</v>
      </c>
      <c r="Y9" s="76">
        <v>439904.900448</v>
      </c>
      <c r="Z9" s="76">
        <v>85288.76918323</v>
      </c>
      <c r="AA9" s="76">
        <v>3807363.5739273997</v>
      </c>
      <c r="AB9" s="76">
        <v>3336582.41377704</v>
      </c>
      <c r="AC9" s="76">
        <v>773333.7920564701</v>
      </c>
      <c r="AD9" s="76">
        <v>590499.39248397</v>
      </c>
      <c r="AE9" s="76">
        <v>0</v>
      </c>
      <c r="AF9" s="76">
        <v>0</v>
      </c>
      <c r="AG9" s="76">
        <v>0</v>
      </c>
      <c r="AH9" s="76">
        <v>0</v>
      </c>
      <c r="AI9" s="76">
        <v>382899.82622000005</v>
      </c>
      <c r="AJ9" s="76">
        <v>266564.52593632997</v>
      </c>
      <c r="AK9" s="76">
        <v>0</v>
      </c>
      <c r="AL9" s="76">
        <v>0</v>
      </c>
      <c r="AM9" s="77">
        <f t="shared" si="0"/>
        <v>20305791.950462345</v>
      </c>
      <c r="AN9" s="77">
        <f t="shared" si="1"/>
        <v>4519811.620122019</v>
      </c>
    </row>
    <row r="10" spans="1:40" ht="45" customHeight="1">
      <c r="A10" s="74">
        <v>5</v>
      </c>
      <c r="B10" s="75" t="s">
        <v>43</v>
      </c>
      <c r="C10" s="76">
        <v>149587.81401011697</v>
      </c>
      <c r="D10" s="76">
        <v>10979.335887372456</v>
      </c>
      <c r="E10" s="76">
        <v>242833.1861561868</v>
      </c>
      <c r="F10" s="76">
        <v>0</v>
      </c>
      <c r="G10" s="76">
        <v>197451.39208170652</v>
      </c>
      <c r="H10" s="76">
        <v>94208.97316702198</v>
      </c>
      <c r="I10" s="76">
        <v>5663524.556479599</v>
      </c>
      <c r="J10" s="76">
        <v>0</v>
      </c>
      <c r="K10" s="76">
        <v>2254829.9575267527</v>
      </c>
      <c r="L10" s="76">
        <v>0</v>
      </c>
      <c r="M10" s="76">
        <v>243054.91485938214</v>
      </c>
      <c r="N10" s="76">
        <v>54894.651004187035</v>
      </c>
      <c r="O10" s="76">
        <v>0</v>
      </c>
      <c r="P10" s="76">
        <v>0</v>
      </c>
      <c r="Q10" s="76">
        <v>979098.7502451505</v>
      </c>
      <c r="R10" s="76">
        <v>927882.0583890092</v>
      </c>
      <c r="S10" s="76">
        <v>845260.7603032225</v>
      </c>
      <c r="T10" s="76">
        <v>793462.4077361469</v>
      </c>
      <c r="U10" s="76">
        <v>0</v>
      </c>
      <c r="V10" s="76">
        <v>0</v>
      </c>
      <c r="W10" s="76">
        <v>0</v>
      </c>
      <c r="X10" s="76">
        <v>0</v>
      </c>
      <c r="Y10" s="76">
        <v>251155.75430338093</v>
      </c>
      <c r="Z10" s="76">
        <v>147377.66741424345</v>
      </c>
      <c r="AA10" s="76">
        <v>1370655.9902382153</v>
      </c>
      <c r="AB10" s="76">
        <v>1101895.9560260905</v>
      </c>
      <c r="AC10" s="76">
        <v>164451.12000000008</v>
      </c>
      <c r="AD10" s="76">
        <v>106506.038</v>
      </c>
      <c r="AE10" s="76">
        <v>0</v>
      </c>
      <c r="AF10" s="76">
        <v>0</v>
      </c>
      <c r="AG10" s="76">
        <v>0</v>
      </c>
      <c r="AH10" s="76">
        <v>0</v>
      </c>
      <c r="AI10" s="76">
        <v>229781.37105479452</v>
      </c>
      <c r="AJ10" s="76">
        <v>109335.43641927419</v>
      </c>
      <c r="AK10" s="76">
        <v>0</v>
      </c>
      <c r="AL10" s="76">
        <v>0</v>
      </c>
      <c r="AM10" s="77">
        <f t="shared" si="0"/>
        <v>12591685.567258507</v>
      </c>
      <c r="AN10" s="77">
        <f t="shared" si="1"/>
        <v>3346542.524043346</v>
      </c>
    </row>
    <row r="11" spans="1:40" ht="45" customHeight="1">
      <c r="A11" s="74">
        <v>6</v>
      </c>
      <c r="B11" s="75" t="s">
        <v>46</v>
      </c>
      <c r="C11" s="76">
        <v>0</v>
      </c>
      <c r="D11" s="76">
        <v>0</v>
      </c>
      <c r="E11" s="76">
        <v>16317.5</v>
      </c>
      <c r="F11" s="76">
        <v>0</v>
      </c>
      <c r="G11" s="76">
        <v>98306.85</v>
      </c>
      <c r="H11" s="76">
        <v>0</v>
      </c>
      <c r="I11" s="76">
        <v>1308894.64</v>
      </c>
      <c r="J11" s="76">
        <v>0</v>
      </c>
      <c r="K11" s="76">
        <v>1339476.11</v>
      </c>
      <c r="L11" s="76">
        <v>15698.086027397258</v>
      </c>
      <c r="M11" s="76">
        <v>203692.79</v>
      </c>
      <c r="N11" s="76">
        <v>3313.304032876712</v>
      </c>
      <c r="O11" s="76">
        <v>0</v>
      </c>
      <c r="P11" s="76">
        <v>0</v>
      </c>
      <c r="Q11" s="76">
        <v>24077.539999999997</v>
      </c>
      <c r="R11" s="76">
        <v>39419.31</v>
      </c>
      <c r="S11" s="76">
        <v>36040.229999999996</v>
      </c>
      <c r="T11" s="76">
        <v>39310.1052</v>
      </c>
      <c r="U11" s="76">
        <v>37196.53</v>
      </c>
      <c r="V11" s="76">
        <v>0</v>
      </c>
      <c r="W11" s="76">
        <v>0</v>
      </c>
      <c r="X11" s="76">
        <v>0</v>
      </c>
      <c r="Y11" s="76">
        <v>319504.75</v>
      </c>
      <c r="Z11" s="76">
        <v>92332.44184077013</v>
      </c>
      <c r="AA11" s="76">
        <v>5640058.29</v>
      </c>
      <c r="AB11" s="76">
        <v>4945100.481896009</v>
      </c>
      <c r="AC11" s="76">
        <v>255497.25999999998</v>
      </c>
      <c r="AD11" s="76">
        <v>122131.07482739727</v>
      </c>
      <c r="AE11" s="76">
        <v>756885.33</v>
      </c>
      <c r="AF11" s="76">
        <v>527773.8470298176</v>
      </c>
      <c r="AG11" s="76">
        <v>0</v>
      </c>
      <c r="AH11" s="76">
        <v>0</v>
      </c>
      <c r="AI11" s="76">
        <v>1544967.9</v>
      </c>
      <c r="AJ11" s="76">
        <v>1044294.1403783014</v>
      </c>
      <c r="AK11" s="76">
        <v>0</v>
      </c>
      <c r="AL11" s="76">
        <v>0</v>
      </c>
      <c r="AM11" s="77">
        <f t="shared" si="0"/>
        <v>11580915.72</v>
      </c>
      <c r="AN11" s="77">
        <f t="shared" si="1"/>
        <v>6829372.791232569</v>
      </c>
    </row>
    <row r="12" spans="1:40" ht="45" customHeight="1">
      <c r="A12" s="74">
        <v>7</v>
      </c>
      <c r="B12" s="75" t="s">
        <v>45</v>
      </c>
      <c r="C12" s="76">
        <v>878352.1200000035</v>
      </c>
      <c r="D12" s="76">
        <v>0</v>
      </c>
      <c r="E12" s="76">
        <v>247956.22000000012</v>
      </c>
      <c r="F12" s="76">
        <v>0</v>
      </c>
      <c r="G12" s="76">
        <v>332529.0685033324</v>
      </c>
      <c r="H12" s="76">
        <v>0</v>
      </c>
      <c r="I12" s="76">
        <v>8149938.290000001</v>
      </c>
      <c r="J12" s="76">
        <v>0</v>
      </c>
      <c r="K12" s="76">
        <v>1043729.0761775099</v>
      </c>
      <c r="L12" s="76">
        <v>0</v>
      </c>
      <c r="M12" s="76">
        <v>96718.4183495754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6">
        <v>0</v>
      </c>
      <c r="AF12" s="76">
        <v>0</v>
      </c>
      <c r="AG12" s="76">
        <v>0</v>
      </c>
      <c r="AH12" s="76">
        <v>0</v>
      </c>
      <c r="AI12" s="76">
        <v>0</v>
      </c>
      <c r="AJ12" s="76">
        <v>0</v>
      </c>
      <c r="AK12" s="76">
        <v>0</v>
      </c>
      <c r="AL12" s="76">
        <v>0</v>
      </c>
      <c r="AM12" s="77">
        <f t="shared" si="0"/>
        <v>10749223.193030423</v>
      </c>
      <c r="AN12" s="77">
        <f t="shared" si="1"/>
        <v>0</v>
      </c>
    </row>
    <row r="13" spans="1:40" ht="45" customHeight="1">
      <c r="A13" s="74">
        <v>8</v>
      </c>
      <c r="B13" s="75" t="s">
        <v>47</v>
      </c>
      <c r="C13" s="76">
        <v>3129.02</v>
      </c>
      <c r="D13" s="76">
        <v>0</v>
      </c>
      <c r="E13" s="76">
        <v>2196</v>
      </c>
      <c r="F13" s="76">
        <v>0</v>
      </c>
      <c r="G13" s="76">
        <v>870.14</v>
      </c>
      <c r="H13" s="76">
        <v>417.64</v>
      </c>
      <c r="I13" s="76">
        <v>8464703</v>
      </c>
      <c r="J13" s="76">
        <v>0</v>
      </c>
      <c r="K13" s="76">
        <v>26910.08</v>
      </c>
      <c r="L13" s="76">
        <v>10304.81</v>
      </c>
      <c r="M13" s="76">
        <v>2769.64</v>
      </c>
      <c r="N13" s="76">
        <v>336.54</v>
      </c>
      <c r="O13" s="76">
        <v>0</v>
      </c>
      <c r="P13" s="76">
        <v>0</v>
      </c>
      <c r="Q13" s="76">
        <v>0</v>
      </c>
      <c r="R13" s="76">
        <v>0</v>
      </c>
      <c r="S13" s="76">
        <v>230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97920</v>
      </c>
      <c r="Z13" s="76">
        <v>44538.23</v>
      </c>
      <c r="AA13" s="76">
        <v>2297.32</v>
      </c>
      <c r="AB13" s="76">
        <v>1836.62</v>
      </c>
      <c r="AC13" s="76">
        <v>0</v>
      </c>
      <c r="AD13" s="76">
        <v>0</v>
      </c>
      <c r="AE13" s="76">
        <v>0</v>
      </c>
      <c r="AF13" s="76">
        <v>0</v>
      </c>
      <c r="AG13" s="76">
        <v>0</v>
      </c>
      <c r="AH13" s="76">
        <v>0</v>
      </c>
      <c r="AI13" s="76">
        <v>0</v>
      </c>
      <c r="AJ13" s="76">
        <v>0</v>
      </c>
      <c r="AK13" s="76">
        <v>0</v>
      </c>
      <c r="AL13" s="76">
        <v>0</v>
      </c>
      <c r="AM13" s="77">
        <f t="shared" si="0"/>
        <v>8601025.200000001</v>
      </c>
      <c r="AN13" s="77">
        <f t="shared" si="1"/>
        <v>57433.840000000004</v>
      </c>
    </row>
    <row r="14" spans="1:40" ht="45" customHeight="1">
      <c r="A14" s="74">
        <v>9</v>
      </c>
      <c r="B14" s="75" t="s">
        <v>48</v>
      </c>
      <c r="C14" s="76">
        <v>1764488.43</v>
      </c>
      <c r="D14" s="76">
        <v>0</v>
      </c>
      <c r="E14" s="76">
        <v>7267.3</v>
      </c>
      <c r="F14" s="76">
        <v>0</v>
      </c>
      <c r="G14" s="76">
        <v>13410.74</v>
      </c>
      <c r="H14" s="76">
        <v>0</v>
      </c>
      <c r="I14" s="76">
        <v>3586786</v>
      </c>
      <c r="J14" s="76">
        <v>0</v>
      </c>
      <c r="K14" s="76">
        <v>680277.45</v>
      </c>
      <c r="L14" s="76">
        <v>0</v>
      </c>
      <c r="M14" s="76">
        <v>17758.58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61846.98</v>
      </c>
      <c r="AB14" s="76">
        <v>0</v>
      </c>
      <c r="AC14" s="76">
        <v>0</v>
      </c>
      <c r="AD14" s="76">
        <v>0</v>
      </c>
      <c r="AE14" s="76">
        <v>13927.669999999998</v>
      </c>
      <c r="AF14" s="76">
        <v>0</v>
      </c>
      <c r="AG14" s="76">
        <v>39346</v>
      </c>
      <c r="AH14" s="76">
        <v>0</v>
      </c>
      <c r="AI14" s="76">
        <v>0</v>
      </c>
      <c r="AJ14" s="76">
        <v>0</v>
      </c>
      <c r="AK14" s="76">
        <v>0</v>
      </c>
      <c r="AL14" s="76">
        <v>0</v>
      </c>
      <c r="AM14" s="77">
        <f t="shared" si="0"/>
        <v>6185109.15</v>
      </c>
      <c r="AN14" s="77">
        <f t="shared" si="1"/>
        <v>0</v>
      </c>
    </row>
    <row r="15" spans="1:40" ht="45" customHeight="1">
      <c r="A15" s="74">
        <v>10</v>
      </c>
      <c r="B15" s="75" t="s">
        <v>44</v>
      </c>
      <c r="C15" s="76">
        <v>232102.7</v>
      </c>
      <c r="D15" s="76">
        <v>0</v>
      </c>
      <c r="E15" s="76">
        <v>16846.5</v>
      </c>
      <c r="F15" s="76">
        <v>0</v>
      </c>
      <c r="G15" s="76">
        <v>93948.24</v>
      </c>
      <c r="H15" s="76">
        <v>2755.84</v>
      </c>
      <c r="I15" s="76">
        <v>3971648.95021127</v>
      </c>
      <c r="J15" s="76">
        <v>0</v>
      </c>
      <c r="K15" s="76">
        <v>246627.11</v>
      </c>
      <c r="L15" s="76">
        <v>118261.14</v>
      </c>
      <c r="M15" s="76">
        <v>20196.49</v>
      </c>
      <c r="N15" s="76">
        <v>9002.15</v>
      </c>
      <c r="O15" s="76">
        <v>0</v>
      </c>
      <c r="P15" s="76">
        <v>0</v>
      </c>
      <c r="Q15" s="76">
        <v>1175.92</v>
      </c>
      <c r="R15" s="76">
        <v>0</v>
      </c>
      <c r="S15" s="76">
        <v>594.72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20206.84</v>
      </c>
      <c r="Z15" s="76">
        <v>6560.65</v>
      </c>
      <c r="AA15" s="76">
        <v>107501.67</v>
      </c>
      <c r="AB15" s="76">
        <v>1715.76</v>
      </c>
      <c r="AC15" s="76">
        <v>0</v>
      </c>
      <c r="AD15" s="76">
        <v>0</v>
      </c>
      <c r="AE15" s="76">
        <v>0</v>
      </c>
      <c r="AF15" s="76">
        <v>0</v>
      </c>
      <c r="AG15" s="76">
        <v>0</v>
      </c>
      <c r="AH15" s="76">
        <v>0</v>
      </c>
      <c r="AI15" s="76">
        <v>40441.2</v>
      </c>
      <c r="AJ15" s="76">
        <v>0</v>
      </c>
      <c r="AK15" s="76">
        <v>0</v>
      </c>
      <c r="AL15" s="76">
        <v>0</v>
      </c>
      <c r="AM15" s="77">
        <f t="shared" si="0"/>
        <v>4751290.34021127</v>
      </c>
      <c r="AN15" s="77">
        <f t="shared" si="1"/>
        <v>138295.54</v>
      </c>
    </row>
    <row r="16" spans="1:40" ht="45" customHeight="1">
      <c r="A16" s="74">
        <v>11</v>
      </c>
      <c r="B16" s="75" t="s">
        <v>50</v>
      </c>
      <c r="C16" s="76">
        <v>0</v>
      </c>
      <c r="D16" s="76">
        <v>0</v>
      </c>
      <c r="E16" s="76">
        <v>7640.5</v>
      </c>
      <c r="F16" s="76">
        <v>0</v>
      </c>
      <c r="G16" s="76">
        <v>46661.009999999995</v>
      </c>
      <c r="H16" s="76">
        <v>29881</v>
      </c>
      <c r="I16" s="76">
        <v>1193843.96</v>
      </c>
      <c r="J16" s="76">
        <v>0</v>
      </c>
      <c r="K16" s="76">
        <v>538353</v>
      </c>
      <c r="L16" s="76">
        <v>208452</v>
      </c>
      <c r="M16" s="76">
        <v>62547</v>
      </c>
      <c r="N16" s="76">
        <v>14544</v>
      </c>
      <c r="O16" s="76">
        <v>0</v>
      </c>
      <c r="P16" s="76">
        <v>0</v>
      </c>
      <c r="Q16" s="76">
        <v>260005.52</v>
      </c>
      <c r="R16" s="76">
        <v>257917.84</v>
      </c>
      <c r="S16" s="76">
        <v>1840005.08</v>
      </c>
      <c r="T16" s="76">
        <v>1837694.91</v>
      </c>
      <c r="U16" s="76">
        <v>0</v>
      </c>
      <c r="V16" s="76">
        <v>0</v>
      </c>
      <c r="W16" s="76">
        <v>0</v>
      </c>
      <c r="X16" s="76">
        <v>0</v>
      </c>
      <c r="Y16" s="76">
        <v>30248.22</v>
      </c>
      <c r="Z16" s="76">
        <v>20817.02</v>
      </c>
      <c r="AA16" s="76">
        <v>386009.07</v>
      </c>
      <c r="AB16" s="76">
        <v>338815.15</v>
      </c>
      <c r="AC16" s="76">
        <v>0</v>
      </c>
      <c r="AD16" s="76">
        <v>0</v>
      </c>
      <c r="AE16" s="76">
        <v>41687</v>
      </c>
      <c r="AF16" s="76">
        <v>0</v>
      </c>
      <c r="AG16" s="76">
        <v>0</v>
      </c>
      <c r="AH16" s="76">
        <v>0</v>
      </c>
      <c r="AI16" s="76">
        <v>28050.34</v>
      </c>
      <c r="AJ16" s="76">
        <v>11950.490000000002</v>
      </c>
      <c r="AK16" s="76">
        <v>0</v>
      </c>
      <c r="AL16" s="76">
        <v>0</v>
      </c>
      <c r="AM16" s="77">
        <f t="shared" si="0"/>
        <v>4435050.7</v>
      </c>
      <c r="AN16" s="77">
        <f t="shared" si="1"/>
        <v>2720072.41</v>
      </c>
    </row>
    <row r="17" spans="1:40" ht="45" customHeight="1">
      <c r="A17" s="74">
        <v>12</v>
      </c>
      <c r="B17" s="75" t="s">
        <v>41</v>
      </c>
      <c r="C17" s="76">
        <v>85573.8443835618</v>
      </c>
      <c r="D17" s="76">
        <v>0</v>
      </c>
      <c r="E17" s="76">
        <v>319325.1109102579</v>
      </c>
      <c r="F17" s="76">
        <v>0</v>
      </c>
      <c r="G17" s="76">
        <v>51859.16054794527</v>
      </c>
      <c r="H17" s="76">
        <v>0</v>
      </c>
      <c r="I17" s="76">
        <v>901428.2071232796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v>0</v>
      </c>
      <c r="AD17" s="76">
        <v>0</v>
      </c>
      <c r="AE17" s="76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6">
        <v>0</v>
      </c>
      <c r="AL17" s="76">
        <v>0</v>
      </c>
      <c r="AM17" s="77">
        <f t="shared" si="0"/>
        <v>1358186.3229650445</v>
      </c>
      <c r="AN17" s="77">
        <f t="shared" si="1"/>
        <v>0</v>
      </c>
    </row>
    <row r="18" spans="1:40" ht="45" customHeight="1">
      <c r="A18" s="74">
        <v>13</v>
      </c>
      <c r="B18" s="75" t="s">
        <v>51</v>
      </c>
      <c r="C18" s="76">
        <v>0</v>
      </c>
      <c r="D18" s="76">
        <v>0</v>
      </c>
      <c r="E18" s="76">
        <v>0</v>
      </c>
      <c r="F18" s="76">
        <v>0</v>
      </c>
      <c r="G18" s="76">
        <v>1670.7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52442.239199999996</v>
      </c>
      <c r="AB18" s="76">
        <v>47590.49545</v>
      </c>
      <c r="AC18" s="76">
        <v>5204.052</v>
      </c>
      <c r="AD18" s="76">
        <v>0</v>
      </c>
      <c r="AE18" s="76">
        <v>0</v>
      </c>
      <c r="AF18" s="76">
        <v>0</v>
      </c>
      <c r="AG18" s="76">
        <v>0</v>
      </c>
      <c r="AH18" s="76">
        <v>0</v>
      </c>
      <c r="AI18" s="76">
        <v>36908.93</v>
      </c>
      <c r="AJ18" s="76">
        <v>3063.97</v>
      </c>
      <c r="AK18" s="76">
        <v>0</v>
      </c>
      <c r="AL18" s="76">
        <v>0</v>
      </c>
      <c r="AM18" s="77">
        <f t="shared" si="0"/>
        <v>96225.92119999998</v>
      </c>
      <c r="AN18" s="77">
        <f t="shared" si="1"/>
        <v>50654.46545</v>
      </c>
    </row>
    <row r="19" spans="1:40" ht="45" customHeight="1">
      <c r="A19" s="74">
        <v>14</v>
      </c>
      <c r="B19" s="78" t="s">
        <v>77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0</v>
      </c>
      <c r="AE19" s="76">
        <v>0</v>
      </c>
      <c r="AF19" s="76">
        <v>0</v>
      </c>
      <c r="AG19" s="76">
        <v>0</v>
      </c>
      <c r="AH19" s="76">
        <v>0</v>
      </c>
      <c r="AI19" s="76">
        <v>0</v>
      </c>
      <c r="AJ19" s="76">
        <v>0</v>
      </c>
      <c r="AK19" s="76">
        <v>0</v>
      </c>
      <c r="AL19" s="76">
        <v>0</v>
      </c>
      <c r="AM19" s="77">
        <f t="shared" si="0"/>
        <v>0</v>
      </c>
      <c r="AN19" s="77">
        <f t="shared" si="1"/>
        <v>0</v>
      </c>
    </row>
    <row r="20" spans="1:40" ht="12.75">
      <c r="A20" s="79"/>
      <c r="B20" s="80" t="s">
        <v>1</v>
      </c>
      <c r="C20" s="81">
        <f>SUM(C6:C19)</f>
        <v>12597173.003050366</v>
      </c>
      <c r="D20" s="81">
        <f>SUM(D6:D19)</f>
        <v>2154982.373826775</v>
      </c>
      <c r="E20" s="81">
        <f aca="true" t="shared" si="2" ref="E20:AN20">SUM(E6:E19)</f>
        <v>3570556.1711500003</v>
      </c>
      <c r="F20" s="81">
        <f t="shared" si="2"/>
        <v>2488.999799999999</v>
      </c>
      <c r="G20" s="81">
        <f t="shared" si="2"/>
        <v>2829651.1989591983</v>
      </c>
      <c r="H20" s="81">
        <f t="shared" si="2"/>
        <v>176492.341401892</v>
      </c>
      <c r="I20" s="81">
        <f t="shared" si="2"/>
        <v>116415023.42646867</v>
      </c>
      <c r="J20" s="81">
        <f t="shared" si="2"/>
        <v>69596.71535199998</v>
      </c>
      <c r="K20" s="81">
        <f t="shared" si="2"/>
        <v>36481442.81860924</v>
      </c>
      <c r="L20" s="81">
        <f t="shared" si="2"/>
        <v>1085538.233266461</v>
      </c>
      <c r="M20" s="81">
        <f t="shared" si="2"/>
        <v>4494278.2033454245</v>
      </c>
      <c r="N20" s="81">
        <f t="shared" si="2"/>
        <v>337656.05537307105</v>
      </c>
      <c r="O20" s="81">
        <f t="shared" si="2"/>
        <v>0</v>
      </c>
      <c r="P20" s="81">
        <f t="shared" si="2"/>
        <v>0</v>
      </c>
      <c r="Q20" s="81">
        <f t="shared" si="2"/>
        <v>2939489.6812281506</v>
      </c>
      <c r="R20" s="81">
        <f t="shared" si="2"/>
        <v>2773396.9761944595</v>
      </c>
      <c r="S20" s="81">
        <f t="shared" si="2"/>
        <v>4325896.640303222</v>
      </c>
      <c r="T20" s="81">
        <f t="shared" si="2"/>
        <v>4239153.100312147</v>
      </c>
      <c r="U20" s="81">
        <f t="shared" si="2"/>
        <v>1090939.186</v>
      </c>
      <c r="V20" s="81">
        <f t="shared" si="2"/>
        <v>781447.9661678604</v>
      </c>
      <c r="W20" s="81">
        <f t="shared" si="2"/>
        <v>0</v>
      </c>
      <c r="X20" s="81">
        <f t="shared" si="2"/>
        <v>0</v>
      </c>
      <c r="Y20" s="81">
        <f t="shared" si="2"/>
        <v>4564705.493731381</v>
      </c>
      <c r="Z20" s="81">
        <f t="shared" si="2"/>
        <v>1854278.825191326</v>
      </c>
      <c r="AA20" s="81">
        <f t="shared" si="2"/>
        <v>41141934.65776167</v>
      </c>
      <c r="AB20" s="81">
        <f t="shared" si="2"/>
        <v>29306637.766032133</v>
      </c>
      <c r="AC20" s="81">
        <f t="shared" si="2"/>
        <v>1648637.2557564701</v>
      </c>
      <c r="AD20" s="81">
        <f t="shared" si="2"/>
        <v>1223405.4528113673</v>
      </c>
      <c r="AE20" s="81">
        <f t="shared" si="2"/>
        <v>5587245.468215</v>
      </c>
      <c r="AF20" s="81">
        <f t="shared" si="2"/>
        <v>3269508.35237473</v>
      </c>
      <c r="AG20" s="81">
        <f t="shared" si="2"/>
        <v>39346</v>
      </c>
      <c r="AH20" s="81">
        <f t="shared" si="2"/>
        <v>0</v>
      </c>
      <c r="AI20" s="81">
        <f t="shared" si="2"/>
        <v>8377225.374702795</v>
      </c>
      <c r="AJ20" s="81">
        <f t="shared" si="2"/>
        <v>4816921.009824477</v>
      </c>
      <c r="AK20" s="81">
        <f t="shared" si="2"/>
        <v>0</v>
      </c>
      <c r="AL20" s="81">
        <f t="shared" si="2"/>
        <v>0</v>
      </c>
      <c r="AM20" s="81">
        <f t="shared" si="2"/>
        <v>246103544.57928157</v>
      </c>
      <c r="AN20" s="81">
        <f t="shared" si="2"/>
        <v>52091504.16792869</v>
      </c>
    </row>
    <row r="21" s="30" customFormat="1" ht="12.75" customHeight="1"/>
    <row r="22" spans="2:40" ht="13.5">
      <c r="B22" s="32" t="s">
        <v>15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</row>
    <row r="23" spans="2:40" ht="12.75" customHeight="1">
      <c r="B23" s="93" t="s">
        <v>65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AM23" s="31"/>
      <c r="AN23" s="31"/>
    </row>
    <row r="24" spans="2:40" ht="17.25" customHeight="1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11"/>
      <c r="P24" s="11"/>
      <c r="Q24" s="31"/>
      <c r="R24" s="31"/>
      <c r="AN24" s="31"/>
    </row>
    <row r="25" spans="15:16" ht="12.75" customHeight="1">
      <c r="O25" s="11"/>
      <c r="P25" s="11"/>
    </row>
    <row r="27" spans="3:38" ht="12.75"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</sheetData>
  <sheetProtection/>
  <mergeCells count="22">
    <mergeCell ref="AM4:AN4"/>
    <mergeCell ref="Y4:Z4"/>
    <mergeCell ref="AA4:AB4"/>
    <mergeCell ref="AC4:AD4"/>
    <mergeCell ref="AE4:AF4"/>
    <mergeCell ref="AG4:AH4"/>
    <mergeCell ref="AK4:AL4"/>
    <mergeCell ref="AI4:AJ4"/>
    <mergeCell ref="O4:P4"/>
    <mergeCell ref="U4:V4"/>
    <mergeCell ref="W4:X4"/>
    <mergeCell ref="Q4:R4"/>
    <mergeCell ref="S4:T4"/>
    <mergeCell ref="B23:N24"/>
    <mergeCell ref="I4:J4"/>
    <mergeCell ref="K4:L4"/>
    <mergeCell ref="M4:N4"/>
    <mergeCell ref="A4:A5"/>
    <mergeCell ref="B4:B5"/>
    <mergeCell ref="C4:D4"/>
    <mergeCell ref="E4:F4"/>
    <mergeCell ref="G4:H4"/>
  </mergeCells>
  <printOptions/>
  <pageMargins left="0.31" right="0.15748031496063" top="0.26" bottom="0.38" header="0.17" footer="0.15748031496063"/>
  <pageSetup horizontalDpi="600" verticalDpi="600" orientation="landscape" scale="58" r:id="rId1"/>
  <headerFooter alignWithMargins="0">
    <oddFooter>&amp;CPage &amp;P of &amp;N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5" sqref="I5:J5"/>
    </sheetView>
  </sheetViews>
  <sheetFormatPr defaultColWidth="9.140625" defaultRowHeight="12.75"/>
  <cols>
    <col min="1" max="1" width="3.28125" style="34" customWidth="1"/>
    <col min="2" max="2" width="29.8515625" style="34" customWidth="1"/>
    <col min="3" max="3" width="15.57421875" style="34" customWidth="1"/>
    <col min="4" max="4" width="12.7109375" style="34" customWidth="1"/>
    <col min="5" max="5" width="14.7109375" style="34" customWidth="1"/>
    <col min="6" max="6" width="12.7109375" style="34" customWidth="1"/>
    <col min="7" max="8" width="13.421875" style="34" customWidth="1"/>
    <col min="9" max="28" width="12.7109375" style="34" customWidth="1"/>
    <col min="29" max="29" width="14.57421875" style="34" customWidth="1"/>
    <col min="30" max="38" width="12.7109375" style="34" customWidth="1"/>
    <col min="39" max="39" width="15.421875" style="34" customWidth="1"/>
    <col min="40" max="40" width="14.140625" style="34" customWidth="1"/>
    <col min="41" max="16384" width="9.140625" style="34" customWidth="1"/>
  </cols>
  <sheetData>
    <row r="1" s="20" customFormat="1" ht="20.25" customHeight="1">
      <c r="A1" s="18" t="s">
        <v>67</v>
      </c>
    </row>
    <row r="2" spans="1:39" ht="19.5" customHeight="1">
      <c r="A2" s="23" t="s">
        <v>52</v>
      </c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4"/>
    </row>
    <row r="3" spans="1:40" ht="82.5" customHeight="1">
      <c r="A3" s="96" t="s">
        <v>0</v>
      </c>
      <c r="B3" s="96" t="s">
        <v>2</v>
      </c>
      <c r="C3" s="94" t="s">
        <v>3</v>
      </c>
      <c r="D3" s="95"/>
      <c r="E3" s="94" t="s">
        <v>27</v>
      </c>
      <c r="F3" s="95"/>
      <c r="G3" s="94" t="s">
        <v>34</v>
      </c>
      <c r="H3" s="95"/>
      <c r="I3" s="94" t="s">
        <v>6</v>
      </c>
      <c r="J3" s="95"/>
      <c r="K3" s="94" t="s">
        <v>35</v>
      </c>
      <c r="L3" s="95"/>
      <c r="M3" s="94" t="s">
        <v>7</v>
      </c>
      <c r="N3" s="95"/>
      <c r="O3" s="94" t="s">
        <v>8</v>
      </c>
      <c r="P3" s="95"/>
      <c r="Q3" s="94" t="s">
        <v>28</v>
      </c>
      <c r="R3" s="95"/>
      <c r="S3" s="94" t="s">
        <v>38</v>
      </c>
      <c r="T3" s="95"/>
      <c r="U3" s="94" t="s">
        <v>29</v>
      </c>
      <c r="V3" s="95"/>
      <c r="W3" s="94" t="s">
        <v>30</v>
      </c>
      <c r="X3" s="95"/>
      <c r="Y3" s="94" t="s">
        <v>9</v>
      </c>
      <c r="Z3" s="95"/>
      <c r="AA3" s="94" t="s">
        <v>31</v>
      </c>
      <c r="AB3" s="95"/>
      <c r="AC3" s="94" t="s">
        <v>10</v>
      </c>
      <c r="AD3" s="95"/>
      <c r="AE3" s="94" t="s">
        <v>11</v>
      </c>
      <c r="AF3" s="95"/>
      <c r="AG3" s="94" t="s">
        <v>12</v>
      </c>
      <c r="AH3" s="95"/>
      <c r="AI3" s="94" t="s">
        <v>32</v>
      </c>
      <c r="AJ3" s="95"/>
      <c r="AK3" s="94" t="s">
        <v>13</v>
      </c>
      <c r="AL3" s="95"/>
      <c r="AM3" s="94" t="s">
        <v>14</v>
      </c>
      <c r="AN3" s="95"/>
    </row>
    <row r="4" spans="1:40" ht="25.5">
      <c r="A4" s="97"/>
      <c r="B4" s="97"/>
      <c r="C4" s="25" t="s">
        <v>16</v>
      </c>
      <c r="D4" s="25" t="s">
        <v>17</v>
      </c>
      <c r="E4" s="25" t="s">
        <v>16</v>
      </c>
      <c r="F4" s="25" t="s">
        <v>17</v>
      </c>
      <c r="G4" s="25" t="s">
        <v>16</v>
      </c>
      <c r="H4" s="25" t="s">
        <v>17</v>
      </c>
      <c r="I4" s="25" t="s">
        <v>16</v>
      </c>
      <c r="J4" s="25" t="s">
        <v>17</v>
      </c>
      <c r="K4" s="25" t="s">
        <v>16</v>
      </c>
      <c r="L4" s="25" t="s">
        <v>17</v>
      </c>
      <c r="M4" s="25" t="s">
        <v>16</v>
      </c>
      <c r="N4" s="25" t="s">
        <v>17</v>
      </c>
      <c r="O4" s="25" t="s">
        <v>16</v>
      </c>
      <c r="P4" s="25" t="s">
        <v>17</v>
      </c>
      <c r="Q4" s="25" t="s">
        <v>16</v>
      </c>
      <c r="R4" s="25" t="s">
        <v>17</v>
      </c>
      <c r="S4" s="25" t="s">
        <v>16</v>
      </c>
      <c r="T4" s="25" t="s">
        <v>17</v>
      </c>
      <c r="U4" s="25" t="s">
        <v>16</v>
      </c>
      <c r="V4" s="25" t="s">
        <v>17</v>
      </c>
      <c r="W4" s="25" t="s">
        <v>16</v>
      </c>
      <c r="X4" s="25" t="s">
        <v>17</v>
      </c>
      <c r="Y4" s="25" t="s">
        <v>16</v>
      </c>
      <c r="Z4" s="25" t="s">
        <v>17</v>
      </c>
      <c r="AA4" s="25" t="s">
        <v>16</v>
      </c>
      <c r="AB4" s="25" t="s">
        <v>17</v>
      </c>
      <c r="AC4" s="25" t="s">
        <v>16</v>
      </c>
      <c r="AD4" s="25" t="s">
        <v>17</v>
      </c>
      <c r="AE4" s="25" t="s">
        <v>16</v>
      </c>
      <c r="AF4" s="25" t="s">
        <v>17</v>
      </c>
      <c r="AG4" s="25" t="s">
        <v>16</v>
      </c>
      <c r="AH4" s="25" t="s">
        <v>17</v>
      </c>
      <c r="AI4" s="25" t="s">
        <v>16</v>
      </c>
      <c r="AJ4" s="25" t="s">
        <v>17</v>
      </c>
      <c r="AK4" s="25" t="s">
        <v>16</v>
      </c>
      <c r="AL4" s="25" t="s">
        <v>17</v>
      </c>
      <c r="AM4" s="25" t="s">
        <v>16</v>
      </c>
      <c r="AN4" s="25" t="s">
        <v>17</v>
      </c>
    </row>
    <row r="5" spans="1:40" ht="45" customHeight="1">
      <c r="A5" s="26">
        <v>1</v>
      </c>
      <c r="B5" s="14" t="s">
        <v>39</v>
      </c>
      <c r="C5" s="76">
        <v>4998005.673566951</v>
      </c>
      <c r="D5" s="76">
        <v>4346440.555286509</v>
      </c>
      <c r="E5" s="76">
        <v>1963929.1129315032</v>
      </c>
      <c r="F5" s="76">
        <v>1961440.1131315033</v>
      </c>
      <c r="G5" s="76">
        <v>1078639.6927700404</v>
      </c>
      <c r="H5" s="76">
        <v>1070058.0057568334</v>
      </c>
      <c r="I5" s="76">
        <v>39186237.09002745</v>
      </c>
      <c r="J5" s="76">
        <v>39125462.31289369</v>
      </c>
      <c r="K5" s="76">
        <v>13797436.86531063</v>
      </c>
      <c r="L5" s="76">
        <v>13213721.903765487</v>
      </c>
      <c r="M5" s="76">
        <v>1994992.624621462</v>
      </c>
      <c r="N5" s="76">
        <v>1788115.7477520108</v>
      </c>
      <c r="O5" s="76">
        <v>0</v>
      </c>
      <c r="P5" s="76">
        <v>0</v>
      </c>
      <c r="Q5" s="76">
        <v>548184.300683</v>
      </c>
      <c r="R5" s="76">
        <v>73571.44301042854</v>
      </c>
      <c r="S5" s="76">
        <v>718.390136</v>
      </c>
      <c r="T5" s="76">
        <v>178.88766999999999</v>
      </c>
      <c r="U5" s="76">
        <v>56035.311917</v>
      </c>
      <c r="V5" s="76">
        <v>22773.834569</v>
      </c>
      <c r="W5" s="76">
        <v>0</v>
      </c>
      <c r="X5" s="76">
        <v>0</v>
      </c>
      <c r="Y5" s="76">
        <v>1624446.1387650007</v>
      </c>
      <c r="Z5" s="76">
        <v>1212217.560595828</v>
      </c>
      <c r="AA5" s="76">
        <v>17391623.364184014</v>
      </c>
      <c r="AB5" s="76">
        <v>7797143.826309884</v>
      </c>
      <c r="AC5" s="76">
        <v>0</v>
      </c>
      <c r="AD5" s="76">
        <v>0</v>
      </c>
      <c r="AE5" s="76">
        <v>1152566.182192</v>
      </c>
      <c r="AF5" s="76">
        <v>847621.9943021818</v>
      </c>
      <c r="AG5" s="76">
        <v>85747.07006852969</v>
      </c>
      <c r="AH5" s="76">
        <v>85747.07006852969</v>
      </c>
      <c r="AI5" s="76">
        <v>3651006.4078689385</v>
      </c>
      <c r="AJ5" s="76">
        <v>1095228.2872171255</v>
      </c>
      <c r="AK5" s="76">
        <v>0</v>
      </c>
      <c r="AL5" s="76">
        <v>0</v>
      </c>
      <c r="AM5" s="77">
        <f aca="true" t="shared" si="0" ref="AM5:AM18">C5+E5+G5+I5+K5+M5+O5+Q5+S5+U5+W5+Y5+AA5+AC5+AE5+AG5+AI5+AK5</f>
        <v>87529568.2250425</v>
      </c>
      <c r="AN5" s="77">
        <f aca="true" t="shared" si="1" ref="AN5:AN18">D5+F5+H5+J5+L5+N5+P5+R5+T5+V5+X5+Z5+AB5+AD5+AF5+AH5+AJ5+AL5</f>
        <v>72639721.542329</v>
      </c>
    </row>
    <row r="6" spans="1:40" ht="45" customHeight="1">
      <c r="A6" s="26">
        <v>2</v>
      </c>
      <c r="B6" s="14" t="s">
        <v>40</v>
      </c>
      <c r="C6" s="76">
        <v>4261771.884705579</v>
      </c>
      <c r="D6" s="76">
        <v>3483496.449089097</v>
      </c>
      <c r="E6" s="76">
        <v>493996.1085944765</v>
      </c>
      <c r="F6" s="76">
        <v>493996.1085944765</v>
      </c>
      <c r="G6" s="76">
        <v>641730.4539280768</v>
      </c>
      <c r="H6" s="76">
        <v>636776.4706525868</v>
      </c>
      <c r="I6" s="76">
        <v>26443910.95948387</v>
      </c>
      <c r="J6" s="76">
        <v>26422366.757079273</v>
      </c>
      <c r="K6" s="76">
        <v>9618432.288822763</v>
      </c>
      <c r="L6" s="76">
        <v>9354935.466274956</v>
      </c>
      <c r="M6" s="76">
        <v>1132463.2162575352</v>
      </c>
      <c r="N6" s="76">
        <v>1097445.0689873854</v>
      </c>
      <c r="O6" s="76">
        <v>0</v>
      </c>
      <c r="P6" s="76">
        <v>0</v>
      </c>
      <c r="Q6" s="76">
        <v>83941.26770956043</v>
      </c>
      <c r="R6" s="76">
        <v>32510.645047472513</v>
      </c>
      <c r="S6" s="76">
        <v>0</v>
      </c>
      <c r="T6" s="76">
        <v>0</v>
      </c>
      <c r="U6" s="76">
        <v>215734.8104670329</v>
      </c>
      <c r="V6" s="76">
        <v>158639.8258317444</v>
      </c>
      <c r="W6" s="76">
        <v>0</v>
      </c>
      <c r="X6" s="76">
        <v>0</v>
      </c>
      <c r="Y6" s="76">
        <v>1036009.4788231655</v>
      </c>
      <c r="Z6" s="76">
        <v>612966.9051747066</v>
      </c>
      <c r="AA6" s="76">
        <v>7245447.707769461</v>
      </c>
      <c r="AB6" s="76">
        <v>1541695.8545857873</v>
      </c>
      <c r="AC6" s="76">
        <v>439118.5160032844</v>
      </c>
      <c r="AD6" s="76">
        <v>34258.4483451104</v>
      </c>
      <c r="AE6" s="76">
        <v>804837.2811260277</v>
      </c>
      <c r="AF6" s="76">
        <v>211833.38634937163</v>
      </c>
      <c r="AG6" s="76">
        <v>0</v>
      </c>
      <c r="AH6" s="76">
        <v>0</v>
      </c>
      <c r="AI6" s="76">
        <v>1408213.0516611084</v>
      </c>
      <c r="AJ6" s="76">
        <v>438481.9352460839</v>
      </c>
      <c r="AK6" s="76">
        <v>0</v>
      </c>
      <c r="AL6" s="76">
        <v>0</v>
      </c>
      <c r="AM6" s="77">
        <f t="shared" si="0"/>
        <v>53825607.02535194</v>
      </c>
      <c r="AN6" s="77">
        <f t="shared" si="1"/>
        <v>44519403.32125805</v>
      </c>
    </row>
    <row r="7" spans="1:40" ht="45" customHeight="1">
      <c r="A7" s="26">
        <v>3</v>
      </c>
      <c r="B7" s="14" t="s">
        <v>42</v>
      </c>
      <c r="C7" s="76">
        <v>177147.94156414235</v>
      </c>
      <c r="D7" s="76">
        <v>119942.70013908582</v>
      </c>
      <c r="E7" s="76">
        <v>116295.62266831157</v>
      </c>
      <c r="F7" s="76">
        <v>116295.62266831157</v>
      </c>
      <c r="G7" s="76">
        <v>219831.15964308806</v>
      </c>
      <c r="H7" s="76">
        <v>204437.59086300997</v>
      </c>
      <c r="I7" s="76">
        <v>11352331.048540208</v>
      </c>
      <c r="J7" s="76">
        <v>11352331.048540208</v>
      </c>
      <c r="K7" s="76">
        <v>2221642.1692174235</v>
      </c>
      <c r="L7" s="76">
        <v>2112921.916108074</v>
      </c>
      <c r="M7" s="76">
        <v>478070.1477302069</v>
      </c>
      <c r="N7" s="76">
        <v>306952.7728471992</v>
      </c>
      <c r="O7" s="76">
        <v>0</v>
      </c>
      <c r="P7" s="76">
        <v>0</v>
      </c>
      <c r="Q7" s="76">
        <v>29728.534843371963</v>
      </c>
      <c r="R7" s="76">
        <v>20812.293060921962</v>
      </c>
      <c r="S7" s="76">
        <v>0</v>
      </c>
      <c r="T7" s="76">
        <v>0</v>
      </c>
      <c r="U7" s="76">
        <v>21885.33476441367</v>
      </c>
      <c r="V7" s="76">
        <v>15428.24606441367</v>
      </c>
      <c r="W7" s="76">
        <v>0</v>
      </c>
      <c r="X7" s="76">
        <v>0</v>
      </c>
      <c r="Y7" s="76">
        <v>374273.29839315056</v>
      </c>
      <c r="Z7" s="76">
        <v>288984.20860067056</v>
      </c>
      <c r="AA7" s="76">
        <v>3495207.962897045</v>
      </c>
      <c r="AB7" s="76">
        <v>359684.15205502</v>
      </c>
      <c r="AC7" s="76">
        <v>808399.4308994348</v>
      </c>
      <c r="AD7" s="76">
        <v>45090.23708157614</v>
      </c>
      <c r="AE7" s="76">
        <v>10304.196122914193</v>
      </c>
      <c r="AF7" s="76">
        <v>2824.9556879568718</v>
      </c>
      <c r="AG7" s="76">
        <v>0</v>
      </c>
      <c r="AH7" s="76">
        <v>0</v>
      </c>
      <c r="AI7" s="76">
        <v>341224.969857839</v>
      </c>
      <c r="AJ7" s="76">
        <v>105597.87970918472</v>
      </c>
      <c r="AK7" s="76">
        <v>0</v>
      </c>
      <c r="AL7" s="76">
        <v>0</v>
      </c>
      <c r="AM7" s="77">
        <f t="shared" si="0"/>
        <v>19646341.817141548</v>
      </c>
      <c r="AN7" s="77">
        <f t="shared" si="1"/>
        <v>15051303.62342563</v>
      </c>
    </row>
    <row r="8" spans="1:40" ht="45" customHeight="1">
      <c r="A8" s="26">
        <v>4</v>
      </c>
      <c r="B8" s="14" t="s">
        <v>43</v>
      </c>
      <c r="C8" s="76">
        <v>142502.29456006057</v>
      </c>
      <c r="D8" s="76">
        <v>135325.56525664142</v>
      </c>
      <c r="E8" s="76">
        <v>241412.76949848537</v>
      </c>
      <c r="F8" s="76">
        <v>241412.76949848537</v>
      </c>
      <c r="G8" s="76">
        <v>219405.15566549537</v>
      </c>
      <c r="H8" s="76">
        <v>158721.92180407917</v>
      </c>
      <c r="I8" s="76">
        <v>6251918.830170497</v>
      </c>
      <c r="J8" s="76">
        <v>6251918.830170497</v>
      </c>
      <c r="K8" s="76">
        <v>2630386.405524981</v>
      </c>
      <c r="L8" s="76">
        <v>2627515.785672874</v>
      </c>
      <c r="M8" s="76">
        <v>251000.97756911465</v>
      </c>
      <c r="N8" s="76">
        <v>192331.56316516417</v>
      </c>
      <c r="O8" s="76">
        <v>0</v>
      </c>
      <c r="P8" s="76">
        <v>0</v>
      </c>
      <c r="Q8" s="76">
        <v>2247584.61171042</v>
      </c>
      <c r="R8" s="76">
        <v>57818.37193284836</v>
      </c>
      <c r="S8" s="76">
        <v>2025087.558958889</v>
      </c>
      <c r="T8" s="76">
        <v>47672.29288795916</v>
      </c>
      <c r="U8" s="76">
        <v>0</v>
      </c>
      <c r="V8" s="76">
        <v>0</v>
      </c>
      <c r="W8" s="76">
        <v>0</v>
      </c>
      <c r="X8" s="76">
        <v>0</v>
      </c>
      <c r="Y8" s="76">
        <v>224523.8962452575</v>
      </c>
      <c r="Z8" s="76">
        <v>89727.31047255817</v>
      </c>
      <c r="AA8" s="76">
        <v>1135644.0158944326</v>
      </c>
      <c r="AB8" s="76">
        <v>196684.086583275</v>
      </c>
      <c r="AC8" s="76">
        <v>178810.69777266443</v>
      </c>
      <c r="AD8" s="76">
        <v>46557.2253644662</v>
      </c>
      <c r="AE8" s="76">
        <v>42741.504884452515</v>
      </c>
      <c r="AF8" s="76">
        <v>24499.45631699985</v>
      </c>
      <c r="AG8" s="76">
        <v>0</v>
      </c>
      <c r="AH8" s="76">
        <v>0</v>
      </c>
      <c r="AI8" s="76">
        <v>254832.7148005481</v>
      </c>
      <c r="AJ8" s="76">
        <v>136439.9758801103</v>
      </c>
      <c r="AK8" s="76">
        <v>0</v>
      </c>
      <c r="AL8" s="76">
        <v>0</v>
      </c>
      <c r="AM8" s="77">
        <f t="shared" si="0"/>
        <v>15845851.433255298</v>
      </c>
      <c r="AN8" s="77">
        <f t="shared" si="1"/>
        <v>10206625.15500596</v>
      </c>
    </row>
    <row r="9" spans="1:40" ht="45" customHeight="1">
      <c r="A9" s="26">
        <v>5</v>
      </c>
      <c r="B9" s="14" t="s">
        <v>49</v>
      </c>
      <c r="C9" s="76">
        <v>0</v>
      </c>
      <c r="D9" s="76">
        <v>0</v>
      </c>
      <c r="E9" s="76">
        <v>68484.72</v>
      </c>
      <c r="F9" s="76">
        <v>68484.72</v>
      </c>
      <c r="G9" s="76">
        <v>50242.600000000006</v>
      </c>
      <c r="H9" s="76">
        <v>49758.67</v>
      </c>
      <c r="I9" s="76">
        <v>7469375.84</v>
      </c>
      <c r="J9" s="76">
        <v>7469375.84</v>
      </c>
      <c r="K9" s="76">
        <v>2459131.55</v>
      </c>
      <c r="L9" s="76">
        <v>2459131.55</v>
      </c>
      <c r="M9" s="76">
        <v>132762.03</v>
      </c>
      <c r="N9" s="76">
        <v>131375.04</v>
      </c>
      <c r="O9" s="76">
        <v>0</v>
      </c>
      <c r="P9" s="76">
        <v>0</v>
      </c>
      <c r="Q9" s="76">
        <v>201947.52</v>
      </c>
      <c r="R9" s="76">
        <v>7020.03</v>
      </c>
      <c r="S9" s="76">
        <v>308444.14999999997</v>
      </c>
      <c r="T9" s="76">
        <v>4560.2300000000005</v>
      </c>
      <c r="U9" s="76">
        <v>437764.35</v>
      </c>
      <c r="V9" s="76">
        <v>26192.28</v>
      </c>
      <c r="W9" s="76">
        <v>0</v>
      </c>
      <c r="X9" s="76">
        <v>0</v>
      </c>
      <c r="Y9" s="76">
        <v>246616.99</v>
      </c>
      <c r="Z9" s="76">
        <v>220086.37</v>
      </c>
      <c r="AA9" s="76">
        <v>1363358.32</v>
      </c>
      <c r="AB9" s="76">
        <v>1224847.62</v>
      </c>
      <c r="AC9" s="76">
        <v>0</v>
      </c>
      <c r="AD9" s="76">
        <v>0</v>
      </c>
      <c r="AE9" s="76">
        <v>2352966.5100000002</v>
      </c>
      <c r="AF9" s="76">
        <v>798133.18</v>
      </c>
      <c r="AG9" s="76">
        <v>6</v>
      </c>
      <c r="AH9" s="76">
        <v>5.58</v>
      </c>
      <c r="AI9" s="76">
        <v>699048.3300000001</v>
      </c>
      <c r="AJ9" s="76">
        <v>554842.5</v>
      </c>
      <c r="AK9" s="76">
        <v>0</v>
      </c>
      <c r="AL9" s="76">
        <v>0</v>
      </c>
      <c r="AM9" s="77">
        <f t="shared" si="0"/>
        <v>15790148.91</v>
      </c>
      <c r="AN9" s="77">
        <f t="shared" si="1"/>
        <v>13013813.609999998</v>
      </c>
    </row>
    <row r="10" spans="1:40" ht="45" customHeight="1">
      <c r="A10" s="26">
        <v>6</v>
      </c>
      <c r="B10" s="14" t="s">
        <v>45</v>
      </c>
      <c r="C10" s="76">
        <v>2933999.5600000042</v>
      </c>
      <c r="D10" s="76">
        <v>2933999.5600000042</v>
      </c>
      <c r="E10" s="76">
        <v>222666.97599088794</v>
      </c>
      <c r="F10" s="76">
        <v>222666.97599088794</v>
      </c>
      <c r="G10" s="76">
        <v>293013.74655082094</v>
      </c>
      <c r="H10" s="76">
        <v>293013.74655082094</v>
      </c>
      <c r="I10" s="76">
        <v>10391789.129999999</v>
      </c>
      <c r="J10" s="76">
        <v>10391789.129999999</v>
      </c>
      <c r="K10" s="76">
        <v>939686.1896812329</v>
      </c>
      <c r="L10" s="76">
        <v>939686.1896812329</v>
      </c>
      <c r="M10" s="76">
        <v>88565.25629510517</v>
      </c>
      <c r="N10" s="76">
        <v>88565.25629510517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0</v>
      </c>
      <c r="AD10" s="76">
        <v>0</v>
      </c>
      <c r="AE10" s="76">
        <v>0</v>
      </c>
      <c r="AF10" s="76"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7">
        <f t="shared" si="0"/>
        <v>14869720.858518051</v>
      </c>
      <c r="AN10" s="77">
        <f t="shared" si="1"/>
        <v>14869720.858518051</v>
      </c>
    </row>
    <row r="11" spans="1:40" ht="45" customHeight="1">
      <c r="A11" s="26">
        <v>7</v>
      </c>
      <c r="B11" s="14" t="s">
        <v>46</v>
      </c>
      <c r="C11" s="76">
        <v>0</v>
      </c>
      <c r="D11" s="76">
        <v>0</v>
      </c>
      <c r="E11" s="76">
        <v>15742.86</v>
      </c>
      <c r="F11" s="76">
        <v>15742.86</v>
      </c>
      <c r="G11" s="76">
        <v>66885.83</v>
      </c>
      <c r="H11" s="76">
        <v>66885.83</v>
      </c>
      <c r="I11" s="76">
        <v>741848.8</v>
      </c>
      <c r="J11" s="76">
        <v>741848.8</v>
      </c>
      <c r="K11" s="76">
        <v>857945.97</v>
      </c>
      <c r="L11" s="76">
        <v>845685.3523561644</v>
      </c>
      <c r="M11" s="76">
        <v>177672.01</v>
      </c>
      <c r="N11" s="76">
        <v>174783.31424109588</v>
      </c>
      <c r="O11" s="76">
        <v>0</v>
      </c>
      <c r="P11" s="76">
        <v>0</v>
      </c>
      <c r="Q11" s="76">
        <v>734689.04</v>
      </c>
      <c r="R11" s="76">
        <v>754.4329390569962</v>
      </c>
      <c r="S11" s="76">
        <v>664925.52</v>
      </c>
      <c r="T11" s="76">
        <v>5200.37703349899</v>
      </c>
      <c r="U11" s="76">
        <v>127651.36000000002</v>
      </c>
      <c r="V11" s="76">
        <v>61778.05693369872</v>
      </c>
      <c r="W11" s="76">
        <v>25955.12</v>
      </c>
      <c r="X11" s="76">
        <v>7204.614152591796</v>
      </c>
      <c r="Y11" s="76">
        <v>310064.62</v>
      </c>
      <c r="Z11" s="76">
        <v>205166.40944142852</v>
      </c>
      <c r="AA11" s="76">
        <v>7007242.35</v>
      </c>
      <c r="AB11" s="76">
        <v>606287.5261287821</v>
      </c>
      <c r="AC11" s="76">
        <v>255843.47</v>
      </c>
      <c r="AD11" s="76">
        <v>87222.27653230596</v>
      </c>
      <c r="AE11" s="76">
        <v>512485.95</v>
      </c>
      <c r="AF11" s="76">
        <v>133287.24286238657</v>
      </c>
      <c r="AG11" s="76">
        <v>0</v>
      </c>
      <c r="AH11" s="76">
        <v>0</v>
      </c>
      <c r="AI11" s="76">
        <v>1443445.98</v>
      </c>
      <c r="AJ11" s="76">
        <v>387384.22671299</v>
      </c>
      <c r="AK11" s="76">
        <v>0</v>
      </c>
      <c r="AL11" s="76">
        <v>0</v>
      </c>
      <c r="AM11" s="77">
        <f t="shared" si="0"/>
        <v>12942398.88</v>
      </c>
      <c r="AN11" s="77">
        <f t="shared" si="1"/>
        <v>3339231.3193340003</v>
      </c>
    </row>
    <row r="12" spans="1:40" ht="45" customHeight="1">
      <c r="A12" s="26">
        <v>8</v>
      </c>
      <c r="B12" s="14" t="s">
        <v>47</v>
      </c>
      <c r="C12" s="76">
        <v>4138.81</v>
      </c>
      <c r="D12" s="76">
        <v>4138.81</v>
      </c>
      <c r="E12" s="76">
        <v>2930.71</v>
      </c>
      <c r="F12" s="76">
        <v>2853.05</v>
      </c>
      <c r="G12" s="76">
        <v>3533.61</v>
      </c>
      <c r="H12" s="76">
        <v>1771.01</v>
      </c>
      <c r="I12" s="76">
        <v>8469311.649999991</v>
      </c>
      <c r="J12" s="76">
        <v>8469311.649999991</v>
      </c>
      <c r="K12" s="76">
        <v>73332.11</v>
      </c>
      <c r="L12" s="76">
        <v>42968.81</v>
      </c>
      <c r="M12" s="76">
        <v>7146.81</v>
      </c>
      <c r="N12" s="76">
        <v>3998.97</v>
      </c>
      <c r="O12" s="76">
        <v>0</v>
      </c>
      <c r="P12" s="76">
        <v>0</v>
      </c>
      <c r="Q12" s="76">
        <v>0</v>
      </c>
      <c r="R12" s="76">
        <v>0</v>
      </c>
      <c r="S12" s="76">
        <v>6769.28</v>
      </c>
      <c r="T12" s="76">
        <v>713.91</v>
      </c>
      <c r="U12" s="76">
        <v>0</v>
      </c>
      <c r="V12" s="76">
        <v>0</v>
      </c>
      <c r="W12" s="76">
        <v>0</v>
      </c>
      <c r="X12" s="76">
        <v>0</v>
      </c>
      <c r="Y12" s="76">
        <v>83773.63</v>
      </c>
      <c r="Z12" s="76">
        <v>44558.02</v>
      </c>
      <c r="AA12" s="76">
        <v>1791.1</v>
      </c>
      <c r="AB12" s="76">
        <v>516.59</v>
      </c>
      <c r="AC12" s="76">
        <v>6035.9537808219175</v>
      </c>
      <c r="AD12" s="76">
        <v>128.40178082191778</v>
      </c>
      <c r="AE12" s="76">
        <v>0</v>
      </c>
      <c r="AF12" s="76">
        <v>0</v>
      </c>
      <c r="AG12" s="76">
        <v>0</v>
      </c>
      <c r="AH12" s="76">
        <v>0</v>
      </c>
      <c r="AI12" s="76">
        <v>0</v>
      </c>
      <c r="AJ12" s="76">
        <v>0</v>
      </c>
      <c r="AK12" s="76">
        <v>0</v>
      </c>
      <c r="AL12" s="76">
        <v>0</v>
      </c>
      <c r="AM12" s="77">
        <f t="shared" si="0"/>
        <v>8658763.663780814</v>
      </c>
      <c r="AN12" s="77">
        <f t="shared" si="1"/>
        <v>8570959.221780812</v>
      </c>
    </row>
    <row r="13" spans="1:40" ht="45" customHeight="1">
      <c r="A13" s="26">
        <v>9</v>
      </c>
      <c r="B13" s="14" t="s">
        <v>48</v>
      </c>
      <c r="C13" s="76">
        <v>1487562.04</v>
      </c>
      <c r="D13" s="76">
        <v>1487562.04</v>
      </c>
      <c r="E13" s="76">
        <v>3618.21</v>
      </c>
      <c r="F13" s="76">
        <v>3618.21</v>
      </c>
      <c r="G13" s="76">
        <v>13043.64</v>
      </c>
      <c r="H13" s="76">
        <v>13043.64</v>
      </c>
      <c r="I13" s="76">
        <v>4461169.260000001</v>
      </c>
      <c r="J13" s="76">
        <v>4461169.260000001</v>
      </c>
      <c r="K13" s="76">
        <v>712515.4299999999</v>
      </c>
      <c r="L13" s="76">
        <v>712515.4299999999</v>
      </c>
      <c r="M13" s="76">
        <v>16272.580000000002</v>
      </c>
      <c r="N13" s="76">
        <v>16272.580000000002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75584.05000000038</v>
      </c>
      <c r="AB13" s="76">
        <v>75584.05000000038</v>
      </c>
      <c r="AC13" s="76">
        <v>0</v>
      </c>
      <c r="AD13" s="76">
        <v>0</v>
      </c>
      <c r="AE13" s="76">
        <v>34843.92</v>
      </c>
      <c r="AF13" s="76">
        <v>34843.92</v>
      </c>
      <c r="AG13" s="76">
        <v>220430.81</v>
      </c>
      <c r="AH13" s="76">
        <v>220430.81</v>
      </c>
      <c r="AI13" s="76">
        <v>0</v>
      </c>
      <c r="AJ13" s="76">
        <v>0</v>
      </c>
      <c r="AK13" s="76">
        <v>0</v>
      </c>
      <c r="AL13" s="76">
        <v>0</v>
      </c>
      <c r="AM13" s="77">
        <f t="shared" si="0"/>
        <v>7025039.94</v>
      </c>
      <c r="AN13" s="77">
        <f t="shared" si="1"/>
        <v>7025039.94</v>
      </c>
    </row>
    <row r="14" spans="1:40" ht="45" customHeight="1">
      <c r="A14" s="26">
        <v>10</v>
      </c>
      <c r="B14" s="14" t="s">
        <v>44</v>
      </c>
      <c r="C14" s="76">
        <v>336267.3044322679</v>
      </c>
      <c r="D14" s="76">
        <v>336267.3044322679</v>
      </c>
      <c r="E14" s="76">
        <v>13553.9</v>
      </c>
      <c r="F14" s="76">
        <v>13553.9</v>
      </c>
      <c r="G14" s="76">
        <v>84734.76</v>
      </c>
      <c r="H14" s="76">
        <v>82444.98</v>
      </c>
      <c r="I14" s="76">
        <v>3862928.321355574</v>
      </c>
      <c r="J14" s="76">
        <v>3862928.321355574</v>
      </c>
      <c r="K14" s="76">
        <v>203753.36</v>
      </c>
      <c r="L14" s="76">
        <v>104033.53999999998</v>
      </c>
      <c r="M14" s="76">
        <v>13504.52</v>
      </c>
      <c r="N14" s="76">
        <v>7181.250000000001</v>
      </c>
      <c r="O14" s="76">
        <v>0</v>
      </c>
      <c r="P14" s="76">
        <v>0</v>
      </c>
      <c r="Q14" s="76">
        <v>442.4000000000001</v>
      </c>
      <c r="R14" s="76">
        <v>442.4000000000001</v>
      </c>
      <c r="S14" s="76">
        <v>353.69000000000005</v>
      </c>
      <c r="T14" s="76">
        <v>353.69000000000005</v>
      </c>
      <c r="U14" s="76">
        <v>0</v>
      </c>
      <c r="V14" s="76">
        <v>0</v>
      </c>
      <c r="W14" s="76">
        <v>0</v>
      </c>
      <c r="X14" s="76">
        <v>0</v>
      </c>
      <c r="Y14" s="76">
        <v>17944.71</v>
      </c>
      <c r="Z14" s="76">
        <v>12480.63</v>
      </c>
      <c r="AA14" s="76">
        <v>19211.08</v>
      </c>
      <c r="AB14" s="76">
        <v>18327.99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  <c r="AI14" s="76">
        <v>7335.299999999997</v>
      </c>
      <c r="AJ14" s="76">
        <v>7335.299999999998</v>
      </c>
      <c r="AK14" s="76">
        <v>0</v>
      </c>
      <c r="AL14" s="76">
        <v>0</v>
      </c>
      <c r="AM14" s="77">
        <f t="shared" si="0"/>
        <v>4560029.345787842</v>
      </c>
      <c r="AN14" s="77">
        <f t="shared" si="1"/>
        <v>4445349.305787843</v>
      </c>
    </row>
    <row r="15" spans="1:40" ht="45" customHeight="1">
      <c r="A15" s="26">
        <v>11</v>
      </c>
      <c r="B15" s="14" t="s">
        <v>50</v>
      </c>
      <c r="C15" s="76">
        <v>0</v>
      </c>
      <c r="D15" s="76">
        <v>0</v>
      </c>
      <c r="E15" s="76">
        <v>4492.02</v>
      </c>
      <c r="F15" s="76">
        <v>4492.02</v>
      </c>
      <c r="G15" s="76">
        <v>36866.1</v>
      </c>
      <c r="H15" s="76">
        <v>10932.740000000002</v>
      </c>
      <c r="I15" s="76">
        <v>893640.94</v>
      </c>
      <c r="J15" s="76">
        <v>893640.94</v>
      </c>
      <c r="K15" s="76">
        <v>363434</v>
      </c>
      <c r="L15" s="76">
        <v>192822</v>
      </c>
      <c r="M15" s="76">
        <v>45379</v>
      </c>
      <c r="N15" s="76">
        <v>29471.5</v>
      </c>
      <c r="O15" s="76">
        <v>0</v>
      </c>
      <c r="P15" s="76">
        <v>0</v>
      </c>
      <c r="Q15" s="76">
        <v>92671.59999999998</v>
      </c>
      <c r="R15" s="76">
        <v>1708.4500000000116</v>
      </c>
      <c r="S15" s="76">
        <v>957762.1300000001</v>
      </c>
      <c r="T15" s="76">
        <v>2788.39000000036</v>
      </c>
      <c r="U15" s="76">
        <v>0</v>
      </c>
      <c r="V15" s="76">
        <v>0</v>
      </c>
      <c r="W15" s="76">
        <v>0</v>
      </c>
      <c r="X15" s="76">
        <v>0</v>
      </c>
      <c r="Y15" s="76">
        <v>25344.96</v>
      </c>
      <c r="Z15" s="76">
        <v>8215.53</v>
      </c>
      <c r="AA15" s="76">
        <v>606320.43</v>
      </c>
      <c r="AB15" s="76">
        <v>77981.13</v>
      </c>
      <c r="AC15" s="76">
        <v>0</v>
      </c>
      <c r="AD15" s="76">
        <v>0</v>
      </c>
      <c r="AE15" s="76">
        <v>43788.5</v>
      </c>
      <c r="AF15" s="76">
        <v>43788.5</v>
      </c>
      <c r="AG15" s="76">
        <v>0</v>
      </c>
      <c r="AH15" s="76">
        <v>0</v>
      </c>
      <c r="AI15" s="76">
        <v>70027.47538461539</v>
      </c>
      <c r="AJ15" s="76">
        <v>8744.8275</v>
      </c>
      <c r="AK15" s="76">
        <v>0</v>
      </c>
      <c r="AL15" s="76">
        <v>0</v>
      </c>
      <c r="AM15" s="77">
        <f t="shared" si="0"/>
        <v>3139727.1553846155</v>
      </c>
      <c r="AN15" s="77">
        <f t="shared" si="1"/>
        <v>1274586.0275</v>
      </c>
    </row>
    <row r="16" spans="1:40" ht="45" customHeight="1">
      <c r="A16" s="26">
        <v>12</v>
      </c>
      <c r="B16" s="14" t="s">
        <v>41</v>
      </c>
      <c r="C16" s="76">
        <v>192863.14849315071</v>
      </c>
      <c r="D16" s="76">
        <v>192863.14849315071</v>
      </c>
      <c r="E16" s="76">
        <v>457246.2565646336</v>
      </c>
      <c r="F16" s="76">
        <v>457246.2565646336</v>
      </c>
      <c r="G16" s="76">
        <v>109934.50849315054</v>
      </c>
      <c r="H16" s="76">
        <v>109934.50849315054</v>
      </c>
      <c r="I16" s="76">
        <v>1918112.4591780975</v>
      </c>
      <c r="J16" s="76">
        <v>1918112.4591780975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7">
        <f t="shared" si="0"/>
        <v>2678156.3727290323</v>
      </c>
      <c r="AN16" s="77">
        <f t="shared" si="1"/>
        <v>2678156.3727290323</v>
      </c>
    </row>
    <row r="17" spans="1:40" ht="45" customHeight="1">
      <c r="A17" s="26">
        <v>13</v>
      </c>
      <c r="B17" s="14" t="s">
        <v>51</v>
      </c>
      <c r="C17" s="76">
        <v>0</v>
      </c>
      <c r="D17" s="76">
        <v>0</v>
      </c>
      <c r="E17" s="76">
        <v>1517.2355904831072</v>
      </c>
      <c r="F17" s="76">
        <v>1517.2355904831072</v>
      </c>
      <c r="G17" s="76">
        <v>10181.913915369863</v>
      </c>
      <c r="H17" s="76">
        <v>10181.913915369863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234206.26417757207</v>
      </c>
      <c r="AB17" s="76">
        <v>37273.07841490824</v>
      </c>
      <c r="AC17" s="76">
        <v>81348.06596741523</v>
      </c>
      <c r="AD17" s="76">
        <v>46713.22713125084</v>
      </c>
      <c r="AE17" s="76">
        <v>0</v>
      </c>
      <c r="AF17" s="76">
        <v>0</v>
      </c>
      <c r="AG17" s="76">
        <v>0</v>
      </c>
      <c r="AH17" s="76">
        <v>0</v>
      </c>
      <c r="AI17" s="76">
        <v>138941.2543053275</v>
      </c>
      <c r="AJ17" s="76">
        <v>90954.97419728452</v>
      </c>
      <c r="AK17" s="76">
        <v>0</v>
      </c>
      <c r="AL17" s="76">
        <v>0</v>
      </c>
      <c r="AM17" s="77">
        <f t="shared" si="0"/>
        <v>466194.73395616777</v>
      </c>
      <c r="AN17" s="77">
        <f t="shared" si="1"/>
        <v>186640.42924929658</v>
      </c>
    </row>
    <row r="18" spans="1:40" ht="45" customHeight="1">
      <c r="A18" s="26">
        <v>14</v>
      </c>
      <c r="B18" s="73" t="s">
        <v>77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6">
        <v>0</v>
      </c>
      <c r="AF18" s="76">
        <v>0</v>
      </c>
      <c r="AG18" s="76">
        <v>0</v>
      </c>
      <c r="AH18" s="76">
        <v>0</v>
      </c>
      <c r="AI18" s="76">
        <v>0</v>
      </c>
      <c r="AJ18" s="76">
        <v>0</v>
      </c>
      <c r="AK18" s="76">
        <v>0</v>
      </c>
      <c r="AL18" s="76">
        <v>0</v>
      </c>
      <c r="AM18" s="77">
        <f t="shared" si="0"/>
        <v>0</v>
      </c>
      <c r="AN18" s="77">
        <f t="shared" si="1"/>
        <v>0</v>
      </c>
    </row>
    <row r="19" spans="1:40" ht="15">
      <c r="A19" s="29"/>
      <c r="B19" s="13" t="s">
        <v>1</v>
      </c>
      <c r="C19" s="81">
        <f>SUM(C5:C18)</f>
        <v>14534258.657322153</v>
      </c>
      <c r="D19" s="81">
        <f>SUM(D5:D18)</f>
        <v>13040036.132696755</v>
      </c>
      <c r="E19" s="81">
        <f aca="true" t="shared" si="2" ref="E19:AN19">SUM(E5:E18)</f>
        <v>3605886.5018387805</v>
      </c>
      <c r="F19" s="81">
        <f t="shared" si="2"/>
        <v>3603319.842038781</v>
      </c>
      <c r="G19" s="81">
        <f t="shared" si="2"/>
        <v>2828043.1709660417</v>
      </c>
      <c r="H19" s="81">
        <f t="shared" si="2"/>
        <v>2707961.0280358503</v>
      </c>
      <c r="I19" s="81">
        <f t="shared" si="2"/>
        <v>121442574.32875568</v>
      </c>
      <c r="J19" s="81">
        <f t="shared" si="2"/>
        <v>121360255.34921733</v>
      </c>
      <c r="K19" s="81">
        <f t="shared" si="2"/>
        <v>33877696.33855703</v>
      </c>
      <c r="L19" s="81">
        <f t="shared" si="2"/>
        <v>32605937.943858787</v>
      </c>
      <c r="M19" s="81">
        <f t="shared" si="2"/>
        <v>4337829.172473422</v>
      </c>
      <c r="N19" s="81">
        <f t="shared" si="2"/>
        <v>3836493.063287961</v>
      </c>
      <c r="O19" s="81">
        <f t="shared" si="2"/>
        <v>0</v>
      </c>
      <c r="P19" s="81">
        <f t="shared" si="2"/>
        <v>0</v>
      </c>
      <c r="Q19" s="81">
        <f t="shared" si="2"/>
        <v>3939189.2749463525</v>
      </c>
      <c r="R19" s="81">
        <f t="shared" si="2"/>
        <v>194638.06599072838</v>
      </c>
      <c r="S19" s="81">
        <f t="shared" si="2"/>
        <v>3964060.7190948892</v>
      </c>
      <c r="T19" s="81">
        <f t="shared" si="2"/>
        <v>61467.77759145852</v>
      </c>
      <c r="U19" s="81">
        <f t="shared" si="2"/>
        <v>859071.1671484465</v>
      </c>
      <c r="V19" s="81">
        <f t="shared" si="2"/>
        <v>284812.2433988568</v>
      </c>
      <c r="W19" s="81">
        <f t="shared" si="2"/>
        <v>25955.12</v>
      </c>
      <c r="X19" s="81">
        <f t="shared" si="2"/>
        <v>7204.614152591796</v>
      </c>
      <c r="Y19" s="81">
        <f t="shared" si="2"/>
        <v>3942997.722226574</v>
      </c>
      <c r="Z19" s="81">
        <f t="shared" si="2"/>
        <v>2694402.944285192</v>
      </c>
      <c r="AA19" s="81">
        <f t="shared" si="2"/>
        <v>38575636.644922525</v>
      </c>
      <c r="AB19" s="81">
        <f t="shared" si="2"/>
        <v>11936025.904077657</v>
      </c>
      <c r="AC19" s="81">
        <f t="shared" si="2"/>
        <v>1769556.134423621</v>
      </c>
      <c r="AD19" s="81">
        <f t="shared" si="2"/>
        <v>259969.81623553144</v>
      </c>
      <c r="AE19" s="81">
        <f t="shared" si="2"/>
        <v>4954534.044325395</v>
      </c>
      <c r="AF19" s="81">
        <f t="shared" si="2"/>
        <v>2096832.6355188969</v>
      </c>
      <c r="AG19" s="81">
        <f t="shared" si="2"/>
        <v>306183.8800685297</v>
      </c>
      <c r="AH19" s="81">
        <f t="shared" si="2"/>
        <v>306183.4600685297</v>
      </c>
      <c r="AI19" s="81">
        <f t="shared" si="2"/>
        <v>8014075.483878377</v>
      </c>
      <c r="AJ19" s="81">
        <f t="shared" si="2"/>
        <v>2825009.906462779</v>
      </c>
      <c r="AK19" s="81">
        <f t="shared" si="2"/>
        <v>0</v>
      </c>
      <c r="AL19" s="81">
        <f t="shared" si="2"/>
        <v>0</v>
      </c>
      <c r="AM19" s="81">
        <f t="shared" si="2"/>
        <v>246977548.36094782</v>
      </c>
      <c r="AN19" s="81">
        <f t="shared" si="2"/>
        <v>197820550.72691765</v>
      </c>
    </row>
    <row r="21" spans="2:40" ht="18">
      <c r="B21" s="19" t="s">
        <v>15</v>
      </c>
      <c r="AM21" s="35"/>
      <c r="AN21" s="36"/>
    </row>
    <row r="22" spans="2:40" ht="12.75">
      <c r="B22" s="93" t="s">
        <v>66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AN22" s="35"/>
    </row>
    <row r="23" spans="2:14" ht="12.75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</row>
    <row r="24" spans="2:3" ht="13.5">
      <c r="B24" s="19" t="s">
        <v>18</v>
      </c>
      <c r="C24" s="20"/>
    </row>
    <row r="25" ht="13.5">
      <c r="B25" s="19" t="s">
        <v>19</v>
      </c>
    </row>
  </sheetData>
  <sheetProtection/>
  <mergeCells count="22">
    <mergeCell ref="B22:N23"/>
    <mergeCell ref="G3:H3"/>
    <mergeCell ref="I3:J3"/>
    <mergeCell ref="S3:T3"/>
    <mergeCell ref="O3:P3"/>
    <mergeCell ref="Q3:R3"/>
    <mergeCell ref="A3:A4"/>
    <mergeCell ref="B3:B4"/>
    <mergeCell ref="C3:D3"/>
    <mergeCell ref="E3:F3"/>
    <mergeCell ref="AM3:AN3"/>
    <mergeCell ref="W3:X3"/>
    <mergeCell ref="Y3:Z3"/>
    <mergeCell ref="AA3:AB3"/>
    <mergeCell ref="AC3:AD3"/>
    <mergeCell ref="AK3:AL3"/>
    <mergeCell ref="AG3:AH3"/>
    <mergeCell ref="AI3:AJ3"/>
    <mergeCell ref="AE3:AF3"/>
    <mergeCell ref="U3:V3"/>
    <mergeCell ref="K3:L3"/>
    <mergeCell ref="M3:N3"/>
  </mergeCells>
  <printOptions/>
  <pageMargins left="0.31496062992125984" right="0.15748031496062992" top="0.15748031496062992" bottom="0.15748031496062992" header="0.2362204724409449" footer="0.15748031496062992"/>
  <pageSetup horizontalDpi="600" verticalDpi="600" orientation="landscape" paperSize="9" scale="60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N27"/>
  <sheetViews>
    <sheetView zoomScalePageLayoutView="0" workbookViewId="0" topLeftCell="A1">
      <pane xSplit="2" ySplit="5" topLeftCell="A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6" sqref="B6"/>
    </sheetView>
  </sheetViews>
  <sheetFormatPr defaultColWidth="9.140625" defaultRowHeight="12.75"/>
  <cols>
    <col min="1" max="1" width="3.7109375" style="20" customWidth="1"/>
    <col min="2" max="2" width="28.00390625" style="20" customWidth="1"/>
    <col min="3" max="6" width="11.7109375" style="20" customWidth="1"/>
    <col min="7" max="8" width="12.8515625" style="20" customWidth="1"/>
    <col min="9" max="9" width="12.421875" style="20" bestFit="1" customWidth="1"/>
    <col min="10" max="10" width="12.421875" style="20" customWidth="1"/>
    <col min="11" max="38" width="11.7109375" style="20" customWidth="1"/>
    <col min="39" max="39" width="14.28125" style="20" customWidth="1"/>
    <col min="40" max="40" width="13.8515625" style="20" customWidth="1"/>
    <col min="41" max="16384" width="9.140625" style="20" customWidth="1"/>
  </cols>
  <sheetData>
    <row r="1" spans="1:12" ht="20.25" customHeight="1">
      <c r="A1" s="100" t="s">
        <v>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43"/>
    </row>
    <row r="2" spans="1:33" s="37" customFormat="1" ht="13.5">
      <c r="A2" s="100" t="s">
        <v>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43"/>
      <c r="AG2" s="20"/>
    </row>
    <row r="3" spans="1:40" ht="15" customHeight="1">
      <c r="A3" s="2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6"/>
      <c r="AN3" s="46"/>
    </row>
    <row r="4" spans="1:40" ht="90" customHeight="1">
      <c r="A4" s="96" t="s">
        <v>0</v>
      </c>
      <c r="B4" s="96" t="s">
        <v>2</v>
      </c>
      <c r="C4" s="94" t="s">
        <v>3</v>
      </c>
      <c r="D4" s="101"/>
      <c r="E4" s="94" t="s">
        <v>27</v>
      </c>
      <c r="F4" s="101"/>
      <c r="G4" s="94" t="s">
        <v>34</v>
      </c>
      <c r="H4" s="101"/>
      <c r="I4" s="94" t="s">
        <v>6</v>
      </c>
      <c r="J4" s="101"/>
      <c r="K4" s="94" t="s">
        <v>36</v>
      </c>
      <c r="L4" s="101"/>
      <c r="M4" s="94" t="s">
        <v>37</v>
      </c>
      <c r="N4" s="101"/>
      <c r="O4" s="94" t="s">
        <v>8</v>
      </c>
      <c r="P4" s="101"/>
      <c r="Q4" s="94" t="s">
        <v>28</v>
      </c>
      <c r="R4" s="101"/>
      <c r="S4" s="94" t="s">
        <v>38</v>
      </c>
      <c r="T4" s="101"/>
      <c r="U4" s="94" t="s">
        <v>29</v>
      </c>
      <c r="V4" s="101"/>
      <c r="W4" s="94" t="s">
        <v>30</v>
      </c>
      <c r="X4" s="101"/>
      <c r="Y4" s="94" t="s">
        <v>9</v>
      </c>
      <c r="Z4" s="101"/>
      <c r="AA4" s="94" t="s">
        <v>31</v>
      </c>
      <c r="AB4" s="101"/>
      <c r="AC4" s="94" t="s">
        <v>10</v>
      </c>
      <c r="AD4" s="101"/>
      <c r="AE4" s="94" t="s">
        <v>11</v>
      </c>
      <c r="AF4" s="101"/>
      <c r="AG4" s="94" t="s">
        <v>12</v>
      </c>
      <c r="AH4" s="101"/>
      <c r="AI4" s="94" t="s">
        <v>32</v>
      </c>
      <c r="AJ4" s="101"/>
      <c r="AK4" s="94" t="s">
        <v>13</v>
      </c>
      <c r="AL4" s="101"/>
      <c r="AM4" s="94" t="s">
        <v>14</v>
      </c>
      <c r="AN4" s="95"/>
    </row>
    <row r="5" spans="1:40" ht="45" customHeight="1">
      <c r="A5" s="97"/>
      <c r="B5" s="97"/>
      <c r="C5" s="25" t="s">
        <v>20</v>
      </c>
      <c r="D5" s="25" t="s">
        <v>21</v>
      </c>
      <c r="E5" s="25" t="s">
        <v>20</v>
      </c>
      <c r="F5" s="25" t="s">
        <v>21</v>
      </c>
      <c r="G5" s="25" t="s">
        <v>20</v>
      </c>
      <c r="H5" s="25" t="s">
        <v>21</v>
      </c>
      <c r="I5" s="25" t="s">
        <v>20</v>
      </c>
      <c r="J5" s="25" t="s">
        <v>21</v>
      </c>
      <c r="K5" s="25" t="s">
        <v>20</v>
      </c>
      <c r="L5" s="25" t="s">
        <v>21</v>
      </c>
      <c r="M5" s="25" t="s">
        <v>20</v>
      </c>
      <c r="N5" s="25" t="s">
        <v>21</v>
      </c>
      <c r="O5" s="25" t="s">
        <v>20</v>
      </c>
      <c r="P5" s="25" t="s">
        <v>21</v>
      </c>
      <c r="Q5" s="25" t="s">
        <v>20</v>
      </c>
      <c r="R5" s="25" t="s">
        <v>21</v>
      </c>
      <c r="S5" s="25" t="s">
        <v>20</v>
      </c>
      <c r="T5" s="25" t="s">
        <v>21</v>
      </c>
      <c r="U5" s="25" t="s">
        <v>20</v>
      </c>
      <c r="V5" s="25" t="s">
        <v>21</v>
      </c>
      <c r="W5" s="25" t="s">
        <v>20</v>
      </c>
      <c r="X5" s="25" t="s">
        <v>21</v>
      </c>
      <c r="Y5" s="25" t="s">
        <v>20</v>
      </c>
      <c r="Z5" s="25" t="s">
        <v>21</v>
      </c>
      <c r="AA5" s="25" t="s">
        <v>20</v>
      </c>
      <c r="AB5" s="25" t="s">
        <v>21</v>
      </c>
      <c r="AC5" s="25" t="s">
        <v>20</v>
      </c>
      <c r="AD5" s="25" t="s">
        <v>21</v>
      </c>
      <c r="AE5" s="25" t="s">
        <v>20</v>
      </c>
      <c r="AF5" s="25" t="s">
        <v>21</v>
      </c>
      <c r="AG5" s="25" t="s">
        <v>20</v>
      </c>
      <c r="AH5" s="25" t="s">
        <v>21</v>
      </c>
      <c r="AI5" s="25" t="s">
        <v>20</v>
      </c>
      <c r="AJ5" s="25" t="s">
        <v>21</v>
      </c>
      <c r="AK5" s="25" t="s">
        <v>20</v>
      </c>
      <c r="AL5" s="25" t="s">
        <v>21</v>
      </c>
      <c r="AM5" s="25" t="s">
        <v>20</v>
      </c>
      <c r="AN5" s="25" t="s">
        <v>21</v>
      </c>
    </row>
    <row r="6" spans="1:40" ht="45" customHeight="1">
      <c r="A6" s="26">
        <v>1</v>
      </c>
      <c r="B6" s="14" t="s">
        <v>39</v>
      </c>
      <c r="C6" s="76">
        <v>1601057.4100000008</v>
      </c>
      <c r="D6" s="76">
        <v>1160423.060000001</v>
      </c>
      <c r="E6" s="76">
        <v>155727.78279999993</v>
      </c>
      <c r="F6" s="76">
        <v>155727.78279999993</v>
      </c>
      <c r="G6" s="76">
        <v>21702.98</v>
      </c>
      <c r="H6" s="76">
        <v>21702.98</v>
      </c>
      <c r="I6" s="76">
        <v>37133091.51512717</v>
      </c>
      <c r="J6" s="76">
        <v>37133091.51512717</v>
      </c>
      <c r="K6" s="76">
        <v>7557468.613000001</v>
      </c>
      <c r="L6" s="76">
        <v>6985629.176900001</v>
      </c>
      <c r="M6" s="76">
        <v>1333980.29</v>
      </c>
      <c r="N6" s="76">
        <v>892489.8095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76">
        <v>0</v>
      </c>
      <c r="U6" s="76">
        <v>10608.94</v>
      </c>
      <c r="V6" s="76">
        <v>106.07999999999993</v>
      </c>
      <c r="W6" s="76">
        <v>0</v>
      </c>
      <c r="X6" s="76">
        <v>0</v>
      </c>
      <c r="Y6" s="76">
        <v>215237.25</v>
      </c>
      <c r="Z6" s="76">
        <v>215237.25</v>
      </c>
      <c r="AA6" s="76">
        <v>874871.2388</v>
      </c>
      <c r="AB6" s="76">
        <v>671927.1126000001</v>
      </c>
      <c r="AC6" s="76">
        <v>0</v>
      </c>
      <c r="AD6" s="76">
        <v>0</v>
      </c>
      <c r="AE6" s="76">
        <v>366925.67</v>
      </c>
      <c r="AF6" s="76">
        <v>291332.11699999997</v>
      </c>
      <c r="AG6" s="76">
        <v>0</v>
      </c>
      <c r="AH6" s="76">
        <v>0</v>
      </c>
      <c r="AI6" s="76">
        <v>33433.770000000004</v>
      </c>
      <c r="AJ6" s="76">
        <v>33433.770000000004</v>
      </c>
      <c r="AK6" s="76">
        <v>0</v>
      </c>
      <c r="AL6" s="76">
        <v>0</v>
      </c>
      <c r="AM6" s="77">
        <f aca="true" t="shared" si="0" ref="AM6:AM19">C6+E6+G6+I6+K6+M6+O6+Q6+S6+U6+W6+Y6+AA6+AC6+AE6+AG6+AI6+AK6</f>
        <v>49304105.45972717</v>
      </c>
      <c r="AN6" s="77">
        <f aca="true" t="shared" si="1" ref="AN6:AN19">D6+F6+H6+J6+L6+N6+P6+R6+T6+V6+X6+Z6+AB6+AD6+AF6+AH6+AJ6+AL6</f>
        <v>47561100.65392717</v>
      </c>
    </row>
    <row r="7" spans="1:40" ht="45" customHeight="1">
      <c r="A7" s="26">
        <v>2</v>
      </c>
      <c r="B7" s="14" t="s">
        <v>40</v>
      </c>
      <c r="C7" s="76">
        <v>806774.7399999999</v>
      </c>
      <c r="D7" s="76">
        <v>565441.9299999999</v>
      </c>
      <c r="E7" s="76">
        <v>155521.06000000003</v>
      </c>
      <c r="F7" s="76">
        <v>155521.06000000003</v>
      </c>
      <c r="G7" s="76">
        <v>32135.88</v>
      </c>
      <c r="H7" s="76">
        <v>32135.88</v>
      </c>
      <c r="I7" s="76">
        <v>27358549.063636363</v>
      </c>
      <c r="J7" s="76">
        <v>27358549.063636363</v>
      </c>
      <c r="K7" s="76">
        <v>5091897.760000001</v>
      </c>
      <c r="L7" s="76">
        <v>5091897.760000001</v>
      </c>
      <c r="M7" s="76">
        <v>609919.53</v>
      </c>
      <c r="N7" s="76">
        <v>609919.53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6">
        <v>0</v>
      </c>
      <c r="Y7" s="76">
        <v>51318.99000000002</v>
      </c>
      <c r="Z7" s="76">
        <v>22797.320000000036</v>
      </c>
      <c r="AA7" s="76">
        <v>681897.8299999998</v>
      </c>
      <c r="AB7" s="76">
        <v>240756.61</v>
      </c>
      <c r="AC7" s="76">
        <v>54372.560000000056</v>
      </c>
      <c r="AD7" s="76">
        <v>0</v>
      </c>
      <c r="AE7" s="76">
        <v>843048.24</v>
      </c>
      <c r="AF7" s="76">
        <v>531296.69</v>
      </c>
      <c r="AG7" s="76">
        <v>0</v>
      </c>
      <c r="AH7" s="76">
        <v>0</v>
      </c>
      <c r="AI7" s="76">
        <v>157029.97</v>
      </c>
      <c r="AJ7" s="76">
        <v>94303.5</v>
      </c>
      <c r="AK7" s="76">
        <v>0</v>
      </c>
      <c r="AL7" s="76">
        <v>0</v>
      </c>
      <c r="AM7" s="77">
        <f t="shared" si="0"/>
        <v>35842465.623636365</v>
      </c>
      <c r="AN7" s="77">
        <f t="shared" si="1"/>
        <v>34702619.343636364</v>
      </c>
    </row>
    <row r="8" spans="1:40" ht="45" customHeight="1">
      <c r="A8" s="26">
        <v>3</v>
      </c>
      <c r="B8" s="14" t="s">
        <v>43</v>
      </c>
      <c r="C8" s="76">
        <v>24775.805035999998</v>
      </c>
      <c r="D8" s="76">
        <v>24775.805035999998</v>
      </c>
      <c r="E8" s="76">
        <v>19985.18</v>
      </c>
      <c r="F8" s="76">
        <v>19985.18</v>
      </c>
      <c r="G8" s="76">
        <v>17718.53</v>
      </c>
      <c r="H8" s="76">
        <v>16380.929999999998</v>
      </c>
      <c r="I8" s="76">
        <v>4935328.799999982</v>
      </c>
      <c r="J8" s="76">
        <v>4291570.439999983</v>
      </c>
      <c r="K8" s="76">
        <v>1356453.4688079993</v>
      </c>
      <c r="L8" s="76">
        <v>1308734.5968079993</v>
      </c>
      <c r="M8" s="76">
        <v>210047.03999999998</v>
      </c>
      <c r="N8" s="76">
        <v>151121.42259899442</v>
      </c>
      <c r="O8" s="76">
        <v>0</v>
      </c>
      <c r="P8" s="76">
        <v>0</v>
      </c>
      <c r="Q8" s="76">
        <v>0</v>
      </c>
      <c r="R8" s="76">
        <v>0</v>
      </c>
      <c r="S8" s="76">
        <v>13096987.508879999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45114.16</v>
      </c>
      <c r="Z8" s="76">
        <v>22303.832958748222</v>
      </c>
      <c r="AA8" s="76">
        <v>94883.78</v>
      </c>
      <c r="AB8" s="76">
        <v>27130.487145018822</v>
      </c>
      <c r="AC8" s="76">
        <v>0</v>
      </c>
      <c r="AD8" s="76">
        <v>0</v>
      </c>
      <c r="AE8" s="76">
        <v>31241.6</v>
      </c>
      <c r="AF8" s="76">
        <v>31241.6</v>
      </c>
      <c r="AG8" s="76">
        <v>0</v>
      </c>
      <c r="AH8" s="76">
        <v>0</v>
      </c>
      <c r="AI8" s="76">
        <v>7780.6</v>
      </c>
      <c r="AJ8" s="76">
        <v>4490.3</v>
      </c>
      <c r="AK8" s="76">
        <v>0</v>
      </c>
      <c r="AL8" s="76">
        <v>0</v>
      </c>
      <c r="AM8" s="77">
        <f t="shared" si="0"/>
        <v>19840316.472723983</v>
      </c>
      <c r="AN8" s="77">
        <f t="shared" si="1"/>
        <v>5897734.594546744</v>
      </c>
    </row>
    <row r="9" spans="1:40" ht="45" customHeight="1">
      <c r="A9" s="26">
        <v>4</v>
      </c>
      <c r="B9" s="14" t="s">
        <v>45</v>
      </c>
      <c r="C9" s="76">
        <v>186094.76</v>
      </c>
      <c r="D9" s="76">
        <v>186094.76</v>
      </c>
      <c r="E9" s="76">
        <v>0</v>
      </c>
      <c r="F9" s="76">
        <v>0</v>
      </c>
      <c r="G9" s="76">
        <v>0</v>
      </c>
      <c r="H9" s="76">
        <v>0</v>
      </c>
      <c r="I9" s="76">
        <v>13368566.69</v>
      </c>
      <c r="J9" s="76">
        <v>13368566.69</v>
      </c>
      <c r="K9" s="76">
        <v>468954.8</v>
      </c>
      <c r="L9" s="76">
        <v>468954.8</v>
      </c>
      <c r="M9" s="76">
        <v>61100.200000000004</v>
      </c>
      <c r="N9" s="76">
        <v>61100.200000000004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7">
        <f t="shared" si="0"/>
        <v>14084716.45</v>
      </c>
      <c r="AN9" s="77">
        <f t="shared" si="1"/>
        <v>14084716.45</v>
      </c>
    </row>
    <row r="10" spans="1:40" ht="45" customHeight="1">
      <c r="A10" s="26">
        <v>5</v>
      </c>
      <c r="B10" s="14" t="s">
        <v>42</v>
      </c>
      <c r="C10" s="76">
        <v>92000.1688897</v>
      </c>
      <c r="D10" s="76">
        <v>80003.9788897</v>
      </c>
      <c r="E10" s="76">
        <v>10562.20865</v>
      </c>
      <c r="F10" s="76">
        <v>10562.20865</v>
      </c>
      <c r="G10" s="76">
        <v>17622.209946746</v>
      </c>
      <c r="H10" s="76">
        <v>17622.209946746</v>
      </c>
      <c r="I10" s="76">
        <v>10384388.294317208</v>
      </c>
      <c r="J10" s="76">
        <v>10384388.294317208</v>
      </c>
      <c r="K10" s="76">
        <v>911415.8274099851</v>
      </c>
      <c r="L10" s="76">
        <v>844217.8274099851</v>
      </c>
      <c r="M10" s="76">
        <v>243550.7</v>
      </c>
      <c r="N10" s="76">
        <v>239405.86000000002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15774.719925682992</v>
      </c>
      <c r="Z10" s="76">
        <v>15774.719925682992</v>
      </c>
      <c r="AA10" s="76">
        <v>149472.61988664162</v>
      </c>
      <c r="AB10" s="76">
        <v>20325.749886641745</v>
      </c>
      <c r="AC10" s="76">
        <v>0</v>
      </c>
      <c r="AD10" s="76">
        <v>0</v>
      </c>
      <c r="AE10" s="76">
        <v>42578.140555834056</v>
      </c>
      <c r="AF10" s="76">
        <v>21247.64055583407</v>
      </c>
      <c r="AG10" s="76">
        <v>0</v>
      </c>
      <c r="AH10" s="76">
        <v>0</v>
      </c>
      <c r="AI10" s="76">
        <v>230515.85618070696</v>
      </c>
      <c r="AJ10" s="76">
        <v>76.12618070698227</v>
      </c>
      <c r="AK10" s="76">
        <v>0</v>
      </c>
      <c r="AL10" s="76">
        <v>0</v>
      </c>
      <c r="AM10" s="77">
        <f t="shared" si="0"/>
        <v>12097880.745762505</v>
      </c>
      <c r="AN10" s="77">
        <f t="shared" si="1"/>
        <v>11633624.615762504</v>
      </c>
    </row>
    <row r="11" spans="1:40" ht="45" customHeight="1">
      <c r="A11" s="26">
        <v>6</v>
      </c>
      <c r="B11" s="14" t="s">
        <v>49</v>
      </c>
      <c r="C11" s="76">
        <v>0</v>
      </c>
      <c r="D11" s="76">
        <v>0</v>
      </c>
      <c r="E11" s="76">
        <v>1651</v>
      </c>
      <c r="F11" s="76">
        <v>1651</v>
      </c>
      <c r="G11" s="76">
        <v>4119</v>
      </c>
      <c r="H11" s="76">
        <v>4119</v>
      </c>
      <c r="I11" s="76">
        <v>5370837</v>
      </c>
      <c r="J11" s="76">
        <v>5370837</v>
      </c>
      <c r="K11" s="76">
        <v>1025512.64</v>
      </c>
      <c r="L11" s="76">
        <v>1025512.64</v>
      </c>
      <c r="M11" s="76">
        <v>118917.48999999999</v>
      </c>
      <c r="N11" s="76">
        <v>118917.48999999999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  <c r="Y11" s="76">
        <v>48843.79</v>
      </c>
      <c r="Z11" s="76">
        <v>48843.79</v>
      </c>
      <c r="AA11" s="76">
        <v>63031.18000000001</v>
      </c>
      <c r="AB11" s="76">
        <v>63031.18000000001</v>
      </c>
      <c r="AC11" s="76">
        <v>0</v>
      </c>
      <c r="AD11" s="76">
        <v>0</v>
      </c>
      <c r="AE11" s="76">
        <v>2126645.15</v>
      </c>
      <c r="AF11" s="76">
        <v>1199556.8399999999</v>
      </c>
      <c r="AG11" s="76">
        <v>75343.58</v>
      </c>
      <c r="AH11" s="76">
        <v>75343.58</v>
      </c>
      <c r="AI11" s="76">
        <v>23200</v>
      </c>
      <c r="AJ11" s="76">
        <v>23200</v>
      </c>
      <c r="AK11" s="76">
        <v>0</v>
      </c>
      <c r="AL11" s="76">
        <v>0</v>
      </c>
      <c r="AM11" s="77">
        <f t="shared" si="0"/>
        <v>8858100.83</v>
      </c>
      <c r="AN11" s="77">
        <f t="shared" si="1"/>
        <v>7931012.52</v>
      </c>
    </row>
    <row r="12" spans="1:40" ht="45" customHeight="1">
      <c r="A12" s="26">
        <v>7</v>
      </c>
      <c r="B12" s="14" t="s">
        <v>47</v>
      </c>
      <c r="C12" s="76">
        <v>0</v>
      </c>
      <c r="D12" s="76">
        <v>0</v>
      </c>
      <c r="E12" s="76">
        <v>143.97</v>
      </c>
      <c r="F12" s="76">
        <v>143.97</v>
      </c>
      <c r="G12" s="76">
        <v>0</v>
      </c>
      <c r="H12" s="76">
        <v>0</v>
      </c>
      <c r="I12" s="76">
        <v>6145897.389999999</v>
      </c>
      <c r="J12" s="76">
        <v>6145897.389999999</v>
      </c>
      <c r="K12" s="76">
        <v>9357</v>
      </c>
      <c r="L12" s="76">
        <v>5814.74</v>
      </c>
      <c r="M12" s="76">
        <v>682</v>
      </c>
      <c r="N12" s="76">
        <v>682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6">
        <v>0</v>
      </c>
      <c r="AF12" s="76">
        <v>0</v>
      </c>
      <c r="AG12" s="76">
        <v>0</v>
      </c>
      <c r="AH12" s="76">
        <v>0</v>
      </c>
      <c r="AI12" s="76">
        <v>0</v>
      </c>
      <c r="AJ12" s="76">
        <v>0</v>
      </c>
      <c r="AK12" s="76">
        <v>0</v>
      </c>
      <c r="AL12" s="76">
        <v>0</v>
      </c>
      <c r="AM12" s="77">
        <f t="shared" si="0"/>
        <v>6156080.3599999985</v>
      </c>
      <c r="AN12" s="77">
        <f t="shared" si="1"/>
        <v>6152538.099999999</v>
      </c>
    </row>
    <row r="13" spans="1:40" ht="45" customHeight="1">
      <c r="A13" s="26">
        <v>8</v>
      </c>
      <c r="B13" s="14" t="s">
        <v>44</v>
      </c>
      <c r="C13" s="76">
        <v>53500</v>
      </c>
      <c r="D13" s="76">
        <v>53500</v>
      </c>
      <c r="E13" s="76">
        <v>0</v>
      </c>
      <c r="F13" s="76">
        <v>0</v>
      </c>
      <c r="G13" s="76">
        <v>2012.5</v>
      </c>
      <c r="H13" s="76">
        <v>2012.5</v>
      </c>
      <c r="I13" s="76">
        <v>5080070.633732032</v>
      </c>
      <c r="J13" s="76">
        <v>5080070.633732032</v>
      </c>
      <c r="K13" s="76">
        <v>107159.19</v>
      </c>
      <c r="L13" s="76">
        <v>67552.61</v>
      </c>
      <c r="M13" s="76">
        <v>4700</v>
      </c>
      <c r="N13" s="76">
        <v>2350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v>0</v>
      </c>
      <c r="AD13" s="76">
        <v>0</v>
      </c>
      <c r="AE13" s="76">
        <v>0</v>
      </c>
      <c r="AF13" s="76">
        <v>0</v>
      </c>
      <c r="AG13" s="76">
        <v>0</v>
      </c>
      <c r="AH13" s="76">
        <v>0</v>
      </c>
      <c r="AI13" s="76">
        <v>0</v>
      </c>
      <c r="AJ13" s="76">
        <v>0</v>
      </c>
      <c r="AK13" s="76">
        <v>0</v>
      </c>
      <c r="AL13" s="76">
        <v>0</v>
      </c>
      <c r="AM13" s="77">
        <f t="shared" si="0"/>
        <v>5247442.323732032</v>
      </c>
      <c r="AN13" s="77">
        <f t="shared" si="1"/>
        <v>5205485.743732032</v>
      </c>
    </row>
    <row r="14" spans="1:40" ht="45" customHeight="1">
      <c r="A14" s="26">
        <v>9</v>
      </c>
      <c r="B14" s="14" t="s">
        <v>48</v>
      </c>
      <c r="C14" s="76">
        <v>15245.93</v>
      </c>
      <c r="D14" s="76">
        <v>15245.93</v>
      </c>
      <c r="E14" s="76">
        <v>0</v>
      </c>
      <c r="F14" s="76">
        <v>0</v>
      </c>
      <c r="G14" s="76">
        <v>0</v>
      </c>
      <c r="H14" s="76">
        <v>0</v>
      </c>
      <c r="I14" s="76">
        <v>5054967.92</v>
      </c>
      <c r="J14" s="76">
        <v>5054967.92</v>
      </c>
      <c r="K14" s="76">
        <v>143147.45</v>
      </c>
      <c r="L14" s="76">
        <v>143147.45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3278</v>
      </c>
      <c r="AB14" s="76">
        <v>3278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  <c r="AI14" s="76">
        <v>0</v>
      </c>
      <c r="AJ14" s="76">
        <v>0</v>
      </c>
      <c r="AK14" s="76">
        <v>0</v>
      </c>
      <c r="AL14" s="76">
        <v>0</v>
      </c>
      <c r="AM14" s="77">
        <f t="shared" si="0"/>
        <v>5216639.3</v>
      </c>
      <c r="AN14" s="77">
        <f t="shared" si="1"/>
        <v>5216639.3</v>
      </c>
    </row>
    <row r="15" spans="1:40" ht="45" customHeight="1">
      <c r="A15" s="26">
        <v>10</v>
      </c>
      <c r="B15" s="14" t="s">
        <v>41</v>
      </c>
      <c r="C15" s="76">
        <v>77500</v>
      </c>
      <c r="D15" s="76">
        <v>77500</v>
      </c>
      <c r="E15" s="76">
        <v>10442.3</v>
      </c>
      <c r="F15" s="76">
        <v>10442.3</v>
      </c>
      <c r="G15" s="76">
        <v>0</v>
      </c>
      <c r="H15" s="76">
        <v>0</v>
      </c>
      <c r="I15" s="76">
        <v>3143069.083329059</v>
      </c>
      <c r="J15" s="76">
        <v>3143069.083329059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76">
        <v>0</v>
      </c>
      <c r="AE15" s="76">
        <v>0</v>
      </c>
      <c r="AF15" s="76">
        <v>0</v>
      </c>
      <c r="AG15" s="76">
        <v>0</v>
      </c>
      <c r="AH15" s="76">
        <v>0</v>
      </c>
      <c r="AI15" s="76">
        <v>0</v>
      </c>
      <c r="AJ15" s="76">
        <v>0</v>
      </c>
      <c r="AK15" s="76">
        <v>0</v>
      </c>
      <c r="AL15" s="76">
        <v>0</v>
      </c>
      <c r="AM15" s="77">
        <f t="shared" si="0"/>
        <v>3231011.383329059</v>
      </c>
      <c r="AN15" s="77">
        <f t="shared" si="1"/>
        <v>3231011.383329059</v>
      </c>
    </row>
    <row r="16" spans="1:40" ht="45" customHeight="1">
      <c r="A16" s="26">
        <v>11</v>
      </c>
      <c r="B16" s="14" t="s">
        <v>46</v>
      </c>
      <c r="C16" s="76">
        <v>0</v>
      </c>
      <c r="D16" s="76">
        <v>0</v>
      </c>
      <c r="E16" s="76">
        <v>0</v>
      </c>
      <c r="F16" s="76">
        <v>0</v>
      </c>
      <c r="G16" s="76">
        <v>2105.86</v>
      </c>
      <c r="H16" s="76">
        <v>2105.86</v>
      </c>
      <c r="I16" s="76">
        <v>559389.5800000001</v>
      </c>
      <c r="J16" s="76">
        <v>559389.5800000001</v>
      </c>
      <c r="K16" s="76">
        <v>220410.52</v>
      </c>
      <c r="L16" s="76">
        <v>220410.52</v>
      </c>
      <c r="M16" s="76">
        <v>114154.41</v>
      </c>
      <c r="N16" s="76">
        <v>108300.155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5434.89</v>
      </c>
      <c r="Z16" s="76">
        <v>2976.7750000000005</v>
      </c>
      <c r="AA16" s="76">
        <v>309666.36</v>
      </c>
      <c r="AB16" s="76">
        <v>101724.94280799999</v>
      </c>
      <c r="AC16" s="76">
        <v>919.54</v>
      </c>
      <c r="AD16" s="76">
        <v>459.77</v>
      </c>
      <c r="AE16" s="76">
        <v>5960.54</v>
      </c>
      <c r="AF16" s="76">
        <v>3975.14</v>
      </c>
      <c r="AG16" s="76">
        <v>0</v>
      </c>
      <c r="AH16" s="76">
        <v>0</v>
      </c>
      <c r="AI16" s="76">
        <v>22737.84</v>
      </c>
      <c r="AJ16" s="76">
        <v>11720.375</v>
      </c>
      <c r="AK16" s="76">
        <v>0</v>
      </c>
      <c r="AL16" s="76">
        <v>0</v>
      </c>
      <c r="AM16" s="77">
        <f t="shared" si="0"/>
        <v>1240779.5400000003</v>
      </c>
      <c r="AN16" s="77">
        <f t="shared" si="1"/>
        <v>1011063.1178080002</v>
      </c>
    </row>
    <row r="17" spans="1:40" ht="45" customHeight="1">
      <c r="A17" s="26">
        <v>12</v>
      </c>
      <c r="B17" s="14" t="s">
        <v>50</v>
      </c>
      <c r="C17" s="76">
        <v>0</v>
      </c>
      <c r="D17" s="76">
        <v>0</v>
      </c>
      <c r="E17" s="76">
        <v>169.37</v>
      </c>
      <c r="F17" s="76">
        <v>169.37</v>
      </c>
      <c r="G17" s="76">
        <v>0</v>
      </c>
      <c r="H17" s="76">
        <v>0</v>
      </c>
      <c r="I17" s="76">
        <v>446909.37</v>
      </c>
      <c r="J17" s="76">
        <v>446909.37</v>
      </c>
      <c r="K17" s="76">
        <v>273774.54</v>
      </c>
      <c r="L17" s="76">
        <v>157467.66999999998</v>
      </c>
      <c r="M17" s="76">
        <v>31022.31</v>
      </c>
      <c r="N17" s="76">
        <v>18352.920000000002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2028</v>
      </c>
      <c r="Z17" s="76">
        <v>2028</v>
      </c>
      <c r="AA17" s="76">
        <v>2696.99</v>
      </c>
      <c r="AB17" s="76">
        <v>73.85999999999967</v>
      </c>
      <c r="AC17" s="76">
        <v>0</v>
      </c>
      <c r="AD17" s="76">
        <v>0</v>
      </c>
      <c r="AE17" s="76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6">
        <v>0</v>
      </c>
      <c r="AL17" s="76">
        <v>0</v>
      </c>
      <c r="AM17" s="77">
        <f t="shared" si="0"/>
        <v>756600.5800000001</v>
      </c>
      <c r="AN17" s="77">
        <f t="shared" si="1"/>
        <v>625001.19</v>
      </c>
    </row>
    <row r="18" spans="1:40" ht="45" customHeight="1">
      <c r="A18" s="26">
        <v>13</v>
      </c>
      <c r="B18" s="14" t="s">
        <v>51</v>
      </c>
      <c r="C18" s="76">
        <v>0</v>
      </c>
      <c r="D18" s="76">
        <v>0</v>
      </c>
      <c r="E18" s="76">
        <v>0</v>
      </c>
      <c r="F18" s="76">
        <v>0</v>
      </c>
      <c r="G18" s="76">
        <v>120</v>
      </c>
      <c r="H18" s="76">
        <v>120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460363.07224</v>
      </c>
      <c r="AB18" s="76">
        <v>458484.373195</v>
      </c>
      <c r="AC18" s="76">
        <v>0</v>
      </c>
      <c r="AD18" s="76">
        <v>0</v>
      </c>
      <c r="AE18" s="76">
        <v>0</v>
      </c>
      <c r="AF18" s="76">
        <v>0</v>
      </c>
      <c r="AG18" s="76">
        <v>0</v>
      </c>
      <c r="AH18" s="76">
        <v>0</v>
      </c>
      <c r="AI18" s="76">
        <v>183.31</v>
      </c>
      <c r="AJ18" s="76">
        <v>183.31</v>
      </c>
      <c r="AK18" s="76">
        <v>0</v>
      </c>
      <c r="AL18" s="76">
        <v>0</v>
      </c>
      <c r="AM18" s="77">
        <f t="shared" si="0"/>
        <v>460666.38224</v>
      </c>
      <c r="AN18" s="77">
        <f t="shared" si="1"/>
        <v>458787.683195</v>
      </c>
    </row>
    <row r="19" spans="1:40" ht="45" customHeight="1">
      <c r="A19" s="26">
        <v>14</v>
      </c>
      <c r="B19" s="73" t="s">
        <v>77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0</v>
      </c>
      <c r="AE19" s="76">
        <v>0</v>
      </c>
      <c r="AF19" s="76">
        <v>0</v>
      </c>
      <c r="AG19" s="76">
        <v>0</v>
      </c>
      <c r="AH19" s="76">
        <v>0</v>
      </c>
      <c r="AI19" s="76">
        <v>0</v>
      </c>
      <c r="AJ19" s="76">
        <v>0</v>
      </c>
      <c r="AK19" s="76">
        <v>0</v>
      </c>
      <c r="AL19" s="76">
        <v>0</v>
      </c>
      <c r="AM19" s="77">
        <f t="shared" si="0"/>
        <v>0</v>
      </c>
      <c r="AN19" s="77">
        <f t="shared" si="1"/>
        <v>0</v>
      </c>
    </row>
    <row r="20" spans="1:40" ht="15">
      <c r="A20" s="29"/>
      <c r="B20" s="13" t="s">
        <v>1</v>
      </c>
      <c r="C20" s="81">
        <f>SUM(C6:C19)</f>
        <v>2856948.813925701</v>
      </c>
      <c r="D20" s="81">
        <f aca="true" t="shared" si="2" ref="D20:AN20">SUM(D6:D19)</f>
        <v>2162985.4639257006</v>
      </c>
      <c r="E20" s="81">
        <f t="shared" si="2"/>
        <v>354202.8714499999</v>
      </c>
      <c r="F20" s="81">
        <f t="shared" si="2"/>
        <v>354202.8714499999</v>
      </c>
      <c r="G20" s="81">
        <f t="shared" si="2"/>
        <v>97536.95994674599</v>
      </c>
      <c r="H20" s="81">
        <f t="shared" si="2"/>
        <v>96199.35994674599</v>
      </c>
      <c r="I20" s="81">
        <f t="shared" si="2"/>
        <v>118981065.34014182</v>
      </c>
      <c r="J20" s="81">
        <f t="shared" si="2"/>
        <v>118337306.98014183</v>
      </c>
      <c r="K20" s="81">
        <f t="shared" si="2"/>
        <v>17165551.809217986</v>
      </c>
      <c r="L20" s="81">
        <f t="shared" si="2"/>
        <v>16319339.791117985</v>
      </c>
      <c r="M20" s="81">
        <f t="shared" si="2"/>
        <v>2728073.97</v>
      </c>
      <c r="N20" s="81">
        <f t="shared" si="2"/>
        <v>2202639.387098994</v>
      </c>
      <c r="O20" s="81">
        <f t="shared" si="2"/>
        <v>0</v>
      </c>
      <c r="P20" s="81">
        <f t="shared" si="2"/>
        <v>0</v>
      </c>
      <c r="Q20" s="81">
        <f t="shared" si="2"/>
        <v>0</v>
      </c>
      <c r="R20" s="81">
        <f t="shared" si="2"/>
        <v>0</v>
      </c>
      <c r="S20" s="81">
        <f t="shared" si="2"/>
        <v>13096987.508879999</v>
      </c>
      <c r="T20" s="81">
        <f t="shared" si="2"/>
        <v>0</v>
      </c>
      <c r="U20" s="81">
        <f t="shared" si="2"/>
        <v>10608.94</v>
      </c>
      <c r="V20" s="81">
        <f t="shared" si="2"/>
        <v>106.07999999999993</v>
      </c>
      <c r="W20" s="81">
        <f t="shared" si="2"/>
        <v>0</v>
      </c>
      <c r="X20" s="81">
        <f t="shared" si="2"/>
        <v>0</v>
      </c>
      <c r="Y20" s="81">
        <f t="shared" si="2"/>
        <v>383751.799925683</v>
      </c>
      <c r="Z20" s="81">
        <f t="shared" si="2"/>
        <v>329961.6878844313</v>
      </c>
      <c r="AA20" s="81">
        <f t="shared" si="2"/>
        <v>2640161.070926642</v>
      </c>
      <c r="AB20" s="81">
        <f t="shared" si="2"/>
        <v>1586732.315634661</v>
      </c>
      <c r="AC20" s="81">
        <f t="shared" si="2"/>
        <v>55292.10000000006</v>
      </c>
      <c r="AD20" s="81">
        <f t="shared" si="2"/>
        <v>459.77</v>
      </c>
      <c r="AE20" s="81">
        <f t="shared" si="2"/>
        <v>3416399.340555834</v>
      </c>
      <c r="AF20" s="81">
        <f t="shared" si="2"/>
        <v>2078650.0275558338</v>
      </c>
      <c r="AG20" s="81">
        <f t="shared" si="2"/>
        <v>75343.58</v>
      </c>
      <c r="AH20" s="81">
        <f t="shared" si="2"/>
        <v>75343.58</v>
      </c>
      <c r="AI20" s="81">
        <f t="shared" si="2"/>
        <v>474881.346180707</v>
      </c>
      <c r="AJ20" s="81">
        <f t="shared" si="2"/>
        <v>167407.381180707</v>
      </c>
      <c r="AK20" s="81">
        <f t="shared" si="2"/>
        <v>0</v>
      </c>
      <c r="AL20" s="81">
        <f t="shared" si="2"/>
        <v>0</v>
      </c>
      <c r="AM20" s="81">
        <f t="shared" si="2"/>
        <v>162336805.45115113</v>
      </c>
      <c r="AN20" s="81">
        <f t="shared" si="2"/>
        <v>143711334.6959369</v>
      </c>
    </row>
    <row r="22" spans="1:40" ht="15">
      <c r="A22" s="39"/>
      <c r="B22" s="19" t="s">
        <v>15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"/>
      <c r="P22" s="1"/>
      <c r="Q22" s="1"/>
      <c r="R22" s="1"/>
      <c r="S22" s="1"/>
      <c r="T22" s="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33"/>
      <c r="AN22" s="38"/>
    </row>
    <row r="23" spans="1:40" ht="13.5">
      <c r="A23" s="39"/>
      <c r="B23" s="93" t="s">
        <v>69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40"/>
      <c r="P23" s="40"/>
      <c r="Q23" s="40"/>
      <c r="R23" s="40"/>
      <c r="S23" s="40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38"/>
      <c r="AN23" s="38"/>
    </row>
    <row r="24" spans="1:40" ht="15">
      <c r="A24" s="39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N24" s="33"/>
    </row>
    <row r="25" spans="2:40" ht="13.5">
      <c r="B25" s="19" t="s">
        <v>22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AN25" s="38"/>
    </row>
    <row r="26" spans="2:40" ht="13.5">
      <c r="B26" s="19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AN26" s="38"/>
    </row>
    <row r="27" ht="13.5">
      <c r="AN27" s="38"/>
    </row>
  </sheetData>
  <sheetProtection/>
  <mergeCells count="24">
    <mergeCell ref="B23:N24"/>
    <mergeCell ref="W4:X4"/>
    <mergeCell ref="U4:V4"/>
    <mergeCell ref="G4:H4"/>
    <mergeCell ref="M4:N4"/>
    <mergeCell ref="O4:P4"/>
    <mergeCell ref="Q4:R4"/>
    <mergeCell ref="S4:T4"/>
    <mergeCell ref="AM4:AN4"/>
    <mergeCell ref="Y4:Z4"/>
    <mergeCell ref="AA4:AB4"/>
    <mergeCell ref="AC4:AD4"/>
    <mergeCell ref="AE4:AF4"/>
    <mergeCell ref="AG4:AH4"/>
    <mergeCell ref="AI4:AJ4"/>
    <mergeCell ref="AK4:AL4"/>
    <mergeCell ref="A1:K1"/>
    <mergeCell ref="A2:K2"/>
    <mergeCell ref="A4:A5"/>
    <mergeCell ref="B4:B5"/>
    <mergeCell ref="C4:D4"/>
    <mergeCell ref="E4:F4"/>
    <mergeCell ref="I4:J4"/>
    <mergeCell ref="K4:L4"/>
  </mergeCells>
  <printOptions/>
  <pageMargins left="0.17" right="0.17" top="0.35" bottom="0.36" header="0.18" footer="0.16"/>
  <pageSetup horizontalDpi="600" verticalDpi="600" orientation="landscape" paperSize="9" scale="61" r:id="rId1"/>
  <headerFooter alignWithMargins="0">
    <oddFooter>&amp;CPage &amp;P of &amp;N</oddFooter>
  </headerFooter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E34"/>
  <sheetViews>
    <sheetView zoomScalePageLayoutView="0" workbookViewId="0" topLeftCell="A1">
      <pane xSplit="2" ySplit="6" topLeftCell="C1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3" sqref="C23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102" t="s">
        <v>70</v>
      </c>
      <c r="B2" s="102"/>
      <c r="C2" s="102"/>
      <c r="D2" s="102"/>
    </row>
    <row r="3" spans="1:5" ht="12.75" customHeight="1">
      <c r="A3" s="102"/>
      <c r="B3" s="102"/>
      <c r="C3" s="102"/>
      <c r="D3" s="102"/>
      <c r="E3" s="4"/>
    </row>
    <row r="4" spans="1:5" ht="12.75">
      <c r="A4" s="102"/>
      <c r="B4" s="102"/>
      <c r="C4" s="102"/>
      <c r="D4" s="102"/>
      <c r="E4" s="4"/>
    </row>
    <row r="6" spans="1:4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4" ht="27" customHeight="1">
      <c r="A7" s="15">
        <v>1</v>
      </c>
      <c r="B7" s="7" t="s">
        <v>3</v>
      </c>
      <c r="C7" s="82">
        <f>HLOOKUP(B7,'პრემიები(დაზღვევა)'!$C$4:$AL$20,17,)</f>
        <v>12597173.003050366</v>
      </c>
      <c r="D7" s="83">
        <f>C7/$C$25</f>
        <v>0.0511864752886248</v>
      </c>
    </row>
    <row r="8" spans="1:4" ht="27" customHeight="1">
      <c r="A8" s="15">
        <v>2</v>
      </c>
      <c r="B8" s="7" t="s">
        <v>27</v>
      </c>
      <c r="C8" s="82">
        <f>HLOOKUP(B8,'პრემიები(დაზღვევა)'!$C$4:$AL$20,17,)</f>
        <v>3570556.1711500003</v>
      </c>
      <c r="D8" s="83">
        <f aca="true" t="shared" si="0" ref="D8:D21">C8/$C$25</f>
        <v>0.01450834922858966</v>
      </c>
    </row>
    <row r="9" spans="1:4" ht="27" customHeight="1">
      <c r="A9" s="15">
        <v>3</v>
      </c>
      <c r="B9" s="7" t="s">
        <v>34</v>
      </c>
      <c r="C9" s="82">
        <f>HLOOKUP(B9,'პრემიები(დაზღვევა)'!$C$4:$AL$20,17,)</f>
        <v>2829651.1989591983</v>
      </c>
      <c r="D9" s="83">
        <f t="shared" si="0"/>
        <v>0.011497807574435949</v>
      </c>
    </row>
    <row r="10" spans="1:4" ht="27" customHeight="1">
      <c r="A10" s="15">
        <v>4</v>
      </c>
      <c r="B10" s="7" t="s">
        <v>6</v>
      </c>
      <c r="C10" s="82">
        <f>HLOOKUP(B10,'პრემიები(დაზღვევა)'!$C$4:$AL$20,17,)</f>
        <v>116415023.42646867</v>
      </c>
      <c r="D10" s="83">
        <f t="shared" si="0"/>
        <v>0.4730326969710341</v>
      </c>
    </row>
    <row r="11" spans="1:4" ht="38.25" customHeight="1">
      <c r="A11" s="15">
        <v>5</v>
      </c>
      <c r="B11" s="7" t="s">
        <v>35</v>
      </c>
      <c r="C11" s="82">
        <f>HLOOKUP(B11,'პრემიები(დაზღვევა)'!$C$4:$AL$20,17,)</f>
        <v>36481442.81860924</v>
      </c>
      <c r="D11" s="83">
        <f t="shared" si="0"/>
        <v>0.14823615353031555</v>
      </c>
    </row>
    <row r="12" spans="1:4" ht="27" customHeight="1">
      <c r="A12" s="15">
        <v>6</v>
      </c>
      <c r="B12" s="7" t="s">
        <v>7</v>
      </c>
      <c r="C12" s="82">
        <f>HLOOKUP(B12,'პრემიები(დაზღვევა)'!$C$4:$AL$20,17,)</f>
        <v>4494278.2033454245</v>
      </c>
      <c r="D12" s="83">
        <f t="shared" si="0"/>
        <v>0.018261736989723065</v>
      </c>
    </row>
    <row r="13" spans="1:4" ht="27" customHeight="1">
      <c r="A13" s="15">
        <v>7</v>
      </c>
      <c r="B13" s="7" t="s">
        <v>8</v>
      </c>
      <c r="C13" s="82">
        <f>HLOOKUP(B13,'პრემიები(დაზღვევა)'!$C$4:$AL$20,17,)</f>
        <v>0</v>
      </c>
      <c r="D13" s="83">
        <f t="shared" si="0"/>
        <v>0</v>
      </c>
    </row>
    <row r="14" spans="1:4" ht="27" customHeight="1">
      <c r="A14" s="15">
        <v>8</v>
      </c>
      <c r="B14" s="7" t="s">
        <v>28</v>
      </c>
      <c r="C14" s="82">
        <f>HLOOKUP(B14,'პრემიები(დაზღვევა)'!$C$4:$AL$20,17,)</f>
        <v>2939489.6812281506</v>
      </c>
      <c r="D14" s="83">
        <f t="shared" si="0"/>
        <v>0.011944117612175238</v>
      </c>
    </row>
    <row r="15" spans="1:4" ht="27" customHeight="1">
      <c r="A15" s="15">
        <v>9</v>
      </c>
      <c r="B15" s="7" t="s">
        <v>38</v>
      </c>
      <c r="C15" s="82">
        <f>HLOOKUP(B15,'პრემიები(დაზღვევა)'!$C$4:$AL$20,17,)</f>
        <v>4325896.640303222</v>
      </c>
      <c r="D15" s="83">
        <f t="shared" si="0"/>
        <v>0.017577547075554808</v>
      </c>
    </row>
    <row r="16" spans="1:4" ht="27" customHeight="1">
      <c r="A16" s="15">
        <v>10</v>
      </c>
      <c r="B16" s="7" t="s">
        <v>29</v>
      </c>
      <c r="C16" s="82">
        <f>HLOOKUP(B16,'პრემიები(დაზღვევა)'!$C$4:$AL$20,17,)</f>
        <v>1090939.186</v>
      </c>
      <c r="D16" s="83">
        <f t="shared" si="0"/>
        <v>0.00443284629591573</v>
      </c>
    </row>
    <row r="17" spans="1:4" ht="27" customHeight="1">
      <c r="A17" s="15">
        <v>11</v>
      </c>
      <c r="B17" s="7" t="s">
        <v>30</v>
      </c>
      <c r="C17" s="82">
        <f>HLOOKUP(B17,'პრემიები(დაზღვევა)'!$C$4:$AL$20,17,)</f>
        <v>0</v>
      </c>
      <c r="D17" s="83">
        <f t="shared" si="0"/>
        <v>0</v>
      </c>
    </row>
    <row r="18" spans="1:4" ht="27" customHeight="1">
      <c r="A18" s="15">
        <v>12</v>
      </c>
      <c r="B18" s="7" t="s">
        <v>9</v>
      </c>
      <c r="C18" s="82">
        <f>HLOOKUP(B18,'პრემიები(დაზღვევა)'!$C$4:$AL$20,17,)</f>
        <v>4564705.493731381</v>
      </c>
      <c r="D18" s="83">
        <f t="shared" si="0"/>
        <v>0.01854790633566383</v>
      </c>
    </row>
    <row r="19" spans="1:4" ht="27" customHeight="1">
      <c r="A19" s="15">
        <v>13</v>
      </c>
      <c r="B19" s="7" t="s">
        <v>33</v>
      </c>
      <c r="C19" s="82">
        <f>HLOOKUP(B19,'პრემიები(დაზღვევა)'!$C$4:$AL$20,17,)</f>
        <v>41141934.65776167</v>
      </c>
      <c r="D19" s="83">
        <f t="shared" si="0"/>
        <v>0.16717327142969254</v>
      </c>
    </row>
    <row r="20" spans="1:4" ht="27" customHeight="1">
      <c r="A20" s="15">
        <v>14</v>
      </c>
      <c r="B20" s="7" t="s">
        <v>10</v>
      </c>
      <c r="C20" s="82">
        <f>HLOOKUP(B20,'პრემიები(დაზღვევა)'!$C$4:$AL$20,17,)</f>
        <v>1648637.2557564701</v>
      </c>
      <c r="D20" s="83">
        <f t="shared" si="0"/>
        <v>0.006698957784516454</v>
      </c>
    </row>
    <row r="21" spans="1:4" ht="27" customHeight="1">
      <c r="A21" s="15">
        <v>15</v>
      </c>
      <c r="B21" s="7" t="s">
        <v>11</v>
      </c>
      <c r="C21" s="82">
        <f>HLOOKUP(B21,'პრემიები(დაზღვევა)'!$C$4:$AL$20,17,)</f>
        <v>5587245.468215</v>
      </c>
      <c r="D21" s="83">
        <f t="shared" si="0"/>
        <v>0.022702824040045814</v>
      </c>
    </row>
    <row r="22" spans="1:4" ht="27" customHeight="1">
      <c r="A22" s="15">
        <v>16</v>
      </c>
      <c r="B22" s="7" t="s">
        <v>12</v>
      </c>
      <c r="C22" s="82">
        <f>HLOOKUP(B22,'პრემიები(დაზღვევა)'!$C$4:$AL$20,17,)</f>
        <v>39346</v>
      </c>
      <c r="D22" s="83">
        <f>C22/$C$25</f>
        <v>0.0001598757956422883</v>
      </c>
    </row>
    <row r="23" spans="1:4" ht="27" customHeight="1">
      <c r="A23" s="15">
        <v>17</v>
      </c>
      <c r="B23" s="7" t="s">
        <v>32</v>
      </c>
      <c r="C23" s="82">
        <f>HLOOKUP(B23,'პრემიები(დაზღვევა)'!$C$4:$AL$20,17,)</f>
        <v>8377225.374702795</v>
      </c>
      <c r="D23" s="83">
        <f>C23/$C$25</f>
        <v>0.034039434048070354</v>
      </c>
    </row>
    <row r="24" spans="1:4" ht="27" customHeight="1">
      <c r="A24" s="15">
        <v>18</v>
      </c>
      <c r="B24" s="7" t="s">
        <v>13</v>
      </c>
      <c r="C24" s="82">
        <f>HLOOKUP(B24,'პრემიები(დაზღვევა)'!$C$4:$AL$20,17,)</f>
        <v>0</v>
      </c>
      <c r="D24" s="83">
        <f>C24/$C$25</f>
        <v>0</v>
      </c>
    </row>
    <row r="25" spans="1:4" ht="27" customHeight="1">
      <c r="A25" s="8"/>
      <c r="B25" s="9" t="s">
        <v>14</v>
      </c>
      <c r="C25" s="84">
        <f>SUM(C7:C24)</f>
        <v>246103544.57928154</v>
      </c>
      <c r="D25" s="85">
        <f>SUM(D7:D24)</f>
        <v>1.0000000000000002</v>
      </c>
    </row>
    <row r="27" ht="12.75">
      <c r="C27" s="3"/>
    </row>
    <row r="28" ht="12.75">
      <c r="C28" s="3"/>
    </row>
    <row r="34" ht="12.75">
      <c r="C34" s="10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AN29"/>
  <sheetViews>
    <sheetView zoomScalePageLayoutView="0" workbookViewId="0" topLeftCell="A1">
      <pane xSplit="2" ySplit="5" topLeftCell="A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M7" sqref="AM7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6" width="11.57421875" style="0" customWidth="1"/>
    <col min="7" max="7" width="12.28125" style="0" customWidth="1"/>
    <col min="8" max="38" width="11.57421875" style="0" customWidth="1"/>
    <col min="39" max="39" width="13.140625" style="0" customWidth="1"/>
    <col min="40" max="40" width="11.57421875" style="0" customWidth="1"/>
  </cols>
  <sheetData>
    <row r="1" spans="1:15" s="20" customFormat="1" ht="27.75" customHeight="1">
      <c r="A1" s="18" t="s">
        <v>71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19"/>
      <c r="N1" s="19"/>
      <c r="O1" s="19"/>
    </row>
    <row r="2" spans="1:37" s="62" customFormat="1" ht="17.25" customHeight="1">
      <c r="A2" s="23" t="s">
        <v>52</v>
      </c>
      <c r="C2" s="63"/>
      <c r="E2" s="63"/>
      <c r="G2" s="63"/>
      <c r="I2" s="63"/>
      <c r="K2" s="63"/>
      <c r="M2" s="63"/>
      <c r="O2" s="63"/>
      <c r="Q2" s="63"/>
      <c r="S2" s="63"/>
      <c r="U2" s="63"/>
      <c r="W2" s="63"/>
      <c r="Y2" s="63"/>
      <c r="AA2" s="63"/>
      <c r="AC2" s="63"/>
      <c r="AE2" s="63"/>
      <c r="AG2" s="63"/>
      <c r="AI2" s="63"/>
      <c r="AK2" s="63"/>
    </row>
    <row r="3" spans="1:37" s="62" customFormat="1" ht="21.75" customHeight="1">
      <c r="A3" s="23"/>
      <c r="C3" s="63"/>
      <c r="E3" s="63"/>
      <c r="G3" s="63"/>
      <c r="I3" s="63"/>
      <c r="K3" s="63"/>
      <c r="M3" s="63"/>
      <c r="O3" s="63"/>
      <c r="Q3" s="63"/>
      <c r="S3" s="63"/>
      <c r="U3" s="63"/>
      <c r="W3" s="63"/>
      <c r="Y3" s="63"/>
      <c r="AA3" s="63"/>
      <c r="AC3" s="63"/>
      <c r="AE3" s="63"/>
      <c r="AG3" s="63"/>
      <c r="AI3" s="63"/>
      <c r="AK3" s="63"/>
    </row>
    <row r="4" spans="1:40" ht="96" customHeight="1">
      <c r="A4" s="96" t="s">
        <v>0</v>
      </c>
      <c r="B4" s="96" t="s">
        <v>2</v>
      </c>
      <c r="C4" s="94" t="s">
        <v>3</v>
      </c>
      <c r="D4" s="95"/>
      <c r="E4" s="94" t="s">
        <v>27</v>
      </c>
      <c r="F4" s="95"/>
      <c r="G4" s="94" t="s">
        <v>34</v>
      </c>
      <c r="H4" s="95"/>
      <c r="I4" s="94" t="s">
        <v>6</v>
      </c>
      <c r="J4" s="95"/>
      <c r="K4" s="94" t="s">
        <v>35</v>
      </c>
      <c r="L4" s="95"/>
      <c r="M4" s="94" t="s">
        <v>7</v>
      </c>
      <c r="N4" s="95"/>
      <c r="O4" s="94" t="s">
        <v>8</v>
      </c>
      <c r="P4" s="95"/>
      <c r="Q4" s="94" t="s">
        <v>28</v>
      </c>
      <c r="R4" s="95"/>
      <c r="S4" s="94" t="s">
        <v>38</v>
      </c>
      <c r="T4" s="95"/>
      <c r="U4" s="94" t="s">
        <v>29</v>
      </c>
      <c r="V4" s="95"/>
      <c r="W4" s="94" t="s">
        <v>30</v>
      </c>
      <c r="X4" s="95"/>
      <c r="Y4" s="94" t="s">
        <v>9</v>
      </c>
      <c r="Z4" s="95"/>
      <c r="AA4" s="94" t="s">
        <v>33</v>
      </c>
      <c r="AB4" s="95"/>
      <c r="AC4" s="94" t="s">
        <v>10</v>
      </c>
      <c r="AD4" s="95"/>
      <c r="AE4" s="94" t="s">
        <v>11</v>
      </c>
      <c r="AF4" s="95"/>
      <c r="AG4" s="94" t="s">
        <v>12</v>
      </c>
      <c r="AH4" s="95"/>
      <c r="AI4" s="94" t="s">
        <v>32</v>
      </c>
      <c r="AJ4" s="95"/>
      <c r="AK4" s="94" t="s">
        <v>13</v>
      </c>
      <c r="AL4" s="95"/>
      <c r="AM4" s="98" t="s">
        <v>14</v>
      </c>
      <c r="AN4" s="99"/>
    </row>
    <row r="5" spans="1:40" ht="31.5" customHeight="1">
      <c r="A5" s="97"/>
      <c r="B5" s="97"/>
      <c r="C5" s="64" t="s">
        <v>4</v>
      </c>
      <c r="D5" s="64" t="s">
        <v>5</v>
      </c>
      <c r="E5" s="64" t="s">
        <v>4</v>
      </c>
      <c r="F5" s="64" t="s">
        <v>5</v>
      </c>
      <c r="G5" s="64" t="s">
        <v>4</v>
      </c>
      <c r="H5" s="64" t="s">
        <v>5</v>
      </c>
      <c r="I5" s="64" t="s">
        <v>4</v>
      </c>
      <c r="J5" s="64" t="s">
        <v>5</v>
      </c>
      <c r="K5" s="64" t="s">
        <v>4</v>
      </c>
      <c r="L5" s="64" t="s">
        <v>5</v>
      </c>
      <c r="M5" s="64" t="s">
        <v>4</v>
      </c>
      <c r="N5" s="64" t="s">
        <v>5</v>
      </c>
      <c r="O5" s="64" t="s">
        <v>4</v>
      </c>
      <c r="P5" s="64" t="s">
        <v>5</v>
      </c>
      <c r="Q5" s="64" t="s">
        <v>4</v>
      </c>
      <c r="R5" s="64" t="s">
        <v>5</v>
      </c>
      <c r="S5" s="64" t="s">
        <v>4</v>
      </c>
      <c r="T5" s="64" t="s">
        <v>5</v>
      </c>
      <c r="U5" s="64" t="s">
        <v>4</v>
      </c>
      <c r="V5" s="64" t="s">
        <v>5</v>
      </c>
      <c r="W5" s="64" t="s">
        <v>4</v>
      </c>
      <c r="X5" s="64" t="s">
        <v>5</v>
      </c>
      <c r="Y5" s="64" t="s">
        <v>4</v>
      </c>
      <c r="Z5" s="64" t="s">
        <v>5</v>
      </c>
      <c r="AA5" s="64" t="s">
        <v>4</v>
      </c>
      <c r="AB5" s="64" t="s">
        <v>5</v>
      </c>
      <c r="AC5" s="64" t="s">
        <v>4</v>
      </c>
      <c r="AD5" s="64" t="s">
        <v>5</v>
      </c>
      <c r="AE5" s="64" t="s">
        <v>4</v>
      </c>
      <c r="AF5" s="64" t="s">
        <v>5</v>
      </c>
      <c r="AG5" s="64" t="s">
        <v>4</v>
      </c>
      <c r="AH5" s="64" t="s">
        <v>5</v>
      </c>
      <c r="AI5" s="64" t="s">
        <v>4</v>
      </c>
      <c r="AJ5" s="64" t="s">
        <v>5</v>
      </c>
      <c r="AK5" s="64" t="s">
        <v>4</v>
      </c>
      <c r="AL5" s="64" t="s">
        <v>5</v>
      </c>
      <c r="AM5" s="64" t="s">
        <v>4</v>
      </c>
      <c r="AN5" s="64" t="s">
        <v>5</v>
      </c>
    </row>
    <row r="6" spans="1:40" ht="43.5" customHeight="1">
      <c r="A6" s="65">
        <v>1</v>
      </c>
      <c r="B6" s="14" t="s">
        <v>46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  <c r="R6" s="86">
        <v>0</v>
      </c>
      <c r="S6" s="86">
        <v>0</v>
      </c>
      <c r="T6" s="86">
        <v>0</v>
      </c>
      <c r="U6" s="86">
        <v>3580810.95</v>
      </c>
      <c r="V6" s="86">
        <v>3580810.95</v>
      </c>
      <c r="W6" s="86">
        <v>1009972.32</v>
      </c>
      <c r="X6" s="86">
        <v>1009972.32</v>
      </c>
      <c r="Y6" s="86">
        <v>0</v>
      </c>
      <c r="Z6" s="86">
        <v>0</v>
      </c>
      <c r="AA6" s="86">
        <v>8416414.04</v>
      </c>
      <c r="AB6" s="86">
        <v>8416414.0361</v>
      </c>
      <c r="AC6" s="86">
        <v>0</v>
      </c>
      <c r="AD6" s="86">
        <v>0</v>
      </c>
      <c r="AE6" s="86">
        <v>0</v>
      </c>
      <c r="AF6" s="86">
        <v>0</v>
      </c>
      <c r="AG6" s="86">
        <v>0</v>
      </c>
      <c r="AH6" s="86">
        <v>0</v>
      </c>
      <c r="AI6" s="86">
        <v>1369.99</v>
      </c>
      <c r="AJ6" s="86">
        <v>1369.99166</v>
      </c>
      <c r="AK6" s="86">
        <v>0</v>
      </c>
      <c r="AL6" s="86">
        <v>0</v>
      </c>
      <c r="AM6" s="77">
        <f aca="true" t="shared" si="0" ref="AM6:AM19">C6+E6+G6+I6+K6+M6+O6+Q6+S6+U6+W6+Y6+AA6+AC6+AE6+AG6+AI6+AK6</f>
        <v>13008567.299999999</v>
      </c>
      <c r="AN6" s="77">
        <f aca="true" t="shared" si="1" ref="AN6:AN19">D6+F6+H6+J6+L6+N6+P6+R6+T6+V6+X6+Z6+AB6+AD6+AF6+AH6+AJ6+AL6</f>
        <v>13008567.29776</v>
      </c>
    </row>
    <row r="7" spans="1:40" ht="43.5" customHeight="1">
      <c r="A7" s="65">
        <v>2</v>
      </c>
      <c r="B7" s="14" t="s">
        <v>42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3344</v>
      </c>
      <c r="N7" s="86">
        <v>228.3403584</v>
      </c>
      <c r="O7" s="86">
        <v>0</v>
      </c>
      <c r="P7" s="86">
        <v>0</v>
      </c>
      <c r="Q7" s="86">
        <v>0</v>
      </c>
      <c r="R7" s="86">
        <v>3960.96</v>
      </c>
      <c r="S7" s="86">
        <v>0</v>
      </c>
      <c r="T7" s="86">
        <v>0</v>
      </c>
      <c r="U7" s="86">
        <v>0</v>
      </c>
      <c r="V7" s="86">
        <v>0</v>
      </c>
      <c r="W7" s="86">
        <v>0</v>
      </c>
      <c r="X7" s="86">
        <v>0</v>
      </c>
      <c r="Y7" s="86">
        <v>0</v>
      </c>
      <c r="Z7" s="86">
        <v>0</v>
      </c>
      <c r="AA7" s="86">
        <v>121541</v>
      </c>
      <c r="AB7" s="86">
        <v>121541</v>
      </c>
      <c r="AC7" s="86">
        <v>0</v>
      </c>
      <c r="AD7" s="86">
        <v>0</v>
      </c>
      <c r="AE7" s="86">
        <v>0</v>
      </c>
      <c r="AF7" s="86">
        <v>0</v>
      </c>
      <c r="AG7" s="86">
        <v>0</v>
      </c>
      <c r="AH7" s="86">
        <v>0</v>
      </c>
      <c r="AI7" s="86">
        <v>0</v>
      </c>
      <c r="AJ7" s="86">
        <v>0</v>
      </c>
      <c r="AK7" s="86">
        <v>0</v>
      </c>
      <c r="AL7" s="86">
        <v>0</v>
      </c>
      <c r="AM7" s="77">
        <f t="shared" si="0"/>
        <v>124885</v>
      </c>
      <c r="AN7" s="77">
        <f t="shared" si="1"/>
        <v>125730.3003584</v>
      </c>
    </row>
    <row r="8" spans="1:40" ht="43.5" customHeight="1">
      <c r="A8" s="65">
        <v>3</v>
      </c>
      <c r="B8" s="14" t="s">
        <v>51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86">
        <v>19288.225</v>
      </c>
      <c r="AB8" s="86">
        <v>18729.41125</v>
      </c>
      <c r="AC8" s="86">
        <v>0</v>
      </c>
      <c r="AD8" s="86">
        <v>0</v>
      </c>
      <c r="AE8" s="86">
        <v>0</v>
      </c>
      <c r="AF8" s="86">
        <v>0</v>
      </c>
      <c r="AG8" s="86">
        <v>0</v>
      </c>
      <c r="AH8" s="86">
        <v>0</v>
      </c>
      <c r="AI8" s="86">
        <v>0</v>
      </c>
      <c r="AJ8" s="86">
        <v>0</v>
      </c>
      <c r="AK8" s="86">
        <v>0</v>
      </c>
      <c r="AL8" s="86">
        <v>0</v>
      </c>
      <c r="AM8" s="77">
        <f t="shared" si="0"/>
        <v>19288.225</v>
      </c>
      <c r="AN8" s="77">
        <f t="shared" si="1"/>
        <v>18729.41125</v>
      </c>
    </row>
    <row r="9" spans="1:40" ht="43.5" customHeight="1">
      <c r="A9" s="65">
        <v>4</v>
      </c>
      <c r="B9" s="14" t="s">
        <v>40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4979.3512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0</v>
      </c>
      <c r="AF9" s="86">
        <v>0</v>
      </c>
      <c r="AG9" s="86">
        <v>0</v>
      </c>
      <c r="AH9" s="86">
        <v>0</v>
      </c>
      <c r="AI9" s="86">
        <v>4734.352</v>
      </c>
      <c r="AJ9" s="86">
        <v>2154.13016</v>
      </c>
      <c r="AK9" s="86">
        <v>0</v>
      </c>
      <c r="AL9" s="86">
        <v>0</v>
      </c>
      <c r="AM9" s="77">
        <f t="shared" si="0"/>
        <v>9713.7032</v>
      </c>
      <c r="AN9" s="77">
        <f t="shared" si="1"/>
        <v>2154.13016</v>
      </c>
    </row>
    <row r="10" spans="1:40" ht="43.5" customHeight="1">
      <c r="A10" s="65">
        <v>5</v>
      </c>
      <c r="B10" s="14" t="s">
        <v>41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0</v>
      </c>
      <c r="AD10" s="86">
        <v>0</v>
      </c>
      <c r="AE10" s="86">
        <v>0</v>
      </c>
      <c r="AF10" s="86">
        <v>0</v>
      </c>
      <c r="AG10" s="86">
        <v>0</v>
      </c>
      <c r="AH10" s="86">
        <v>0</v>
      </c>
      <c r="AI10" s="86">
        <v>0</v>
      </c>
      <c r="AJ10" s="86">
        <v>0</v>
      </c>
      <c r="AK10" s="86">
        <v>0</v>
      </c>
      <c r="AL10" s="86">
        <v>0</v>
      </c>
      <c r="AM10" s="77">
        <f t="shared" si="0"/>
        <v>0</v>
      </c>
      <c r="AN10" s="77">
        <f t="shared" si="1"/>
        <v>0</v>
      </c>
    </row>
    <row r="11" spans="1:40" ht="43.5" customHeight="1">
      <c r="A11" s="65">
        <v>6</v>
      </c>
      <c r="B11" s="14" t="s">
        <v>47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86">
        <v>0</v>
      </c>
      <c r="AG11" s="86">
        <v>0</v>
      </c>
      <c r="AH11" s="86">
        <v>0</v>
      </c>
      <c r="AI11" s="86">
        <v>0</v>
      </c>
      <c r="AJ11" s="86">
        <v>0</v>
      </c>
      <c r="AK11" s="86">
        <v>0</v>
      </c>
      <c r="AL11" s="86">
        <v>0</v>
      </c>
      <c r="AM11" s="77">
        <f t="shared" si="0"/>
        <v>0</v>
      </c>
      <c r="AN11" s="77">
        <f t="shared" si="1"/>
        <v>0</v>
      </c>
    </row>
    <row r="12" spans="1:40" ht="43.5" customHeight="1">
      <c r="A12" s="65">
        <v>7</v>
      </c>
      <c r="B12" s="14" t="s">
        <v>44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0</v>
      </c>
      <c r="AK12" s="86">
        <v>0</v>
      </c>
      <c r="AL12" s="86">
        <v>0</v>
      </c>
      <c r="AM12" s="77">
        <f t="shared" si="0"/>
        <v>0</v>
      </c>
      <c r="AN12" s="77">
        <f t="shared" si="1"/>
        <v>0</v>
      </c>
    </row>
    <row r="13" spans="1:40" ht="43.5" customHeight="1">
      <c r="A13" s="65">
        <v>8</v>
      </c>
      <c r="B13" s="14" t="s">
        <v>43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86">
        <v>0</v>
      </c>
      <c r="AK13" s="86">
        <v>0</v>
      </c>
      <c r="AL13" s="86">
        <v>0</v>
      </c>
      <c r="AM13" s="77">
        <f t="shared" si="0"/>
        <v>0</v>
      </c>
      <c r="AN13" s="77">
        <f t="shared" si="1"/>
        <v>0</v>
      </c>
    </row>
    <row r="14" spans="1:40" ht="43.5" customHeight="1">
      <c r="A14" s="65">
        <v>9</v>
      </c>
      <c r="B14" s="14" t="s">
        <v>39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>
        <v>0</v>
      </c>
      <c r="AK14" s="86">
        <v>0</v>
      </c>
      <c r="AL14" s="86">
        <v>0</v>
      </c>
      <c r="AM14" s="77">
        <f t="shared" si="0"/>
        <v>0</v>
      </c>
      <c r="AN14" s="77">
        <f t="shared" si="1"/>
        <v>0</v>
      </c>
    </row>
    <row r="15" spans="1:40" ht="43.5" customHeight="1">
      <c r="A15" s="65">
        <v>10</v>
      </c>
      <c r="B15" s="14" t="s">
        <v>48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86">
        <v>0</v>
      </c>
      <c r="AE15" s="86">
        <v>0</v>
      </c>
      <c r="AF15" s="86">
        <v>0</v>
      </c>
      <c r="AG15" s="86">
        <v>0</v>
      </c>
      <c r="AH15" s="86">
        <v>0</v>
      </c>
      <c r="AI15" s="86">
        <v>0</v>
      </c>
      <c r="AJ15" s="86">
        <v>0</v>
      </c>
      <c r="AK15" s="86">
        <v>0</v>
      </c>
      <c r="AL15" s="86">
        <v>0</v>
      </c>
      <c r="AM15" s="77">
        <f t="shared" si="0"/>
        <v>0</v>
      </c>
      <c r="AN15" s="77">
        <f t="shared" si="1"/>
        <v>0</v>
      </c>
    </row>
    <row r="16" spans="1:40" ht="43.5" customHeight="1">
      <c r="A16" s="65">
        <v>11</v>
      </c>
      <c r="B16" s="14" t="s">
        <v>50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77">
        <f t="shared" si="0"/>
        <v>0</v>
      </c>
      <c r="AN16" s="77">
        <f t="shared" si="1"/>
        <v>0</v>
      </c>
    </row>
    <row r="17" spans="1:40" ht="43.5" customHeight="1">
      <c r="A17" s="65">
        <v>12</v>
      </c>
      <c r="B17" s="14" t="s">
        <v>49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  <c r="AL17" s="86">
        <v>0</v>
      </c>
      <c r="AM17" s="77">
        <f t="shared" si="0"/>
        <v>0</v>
      </c>
      <c r="AN17" s="77">
        <f t="shared" si="1"/>
        <v>0</v>
      </c>
    </row>
    <row r="18" spans="1:40" ht="43.5" customHeight="1">
      <c r="A18" s="65">
        <v>13</v>
      </c>
      <c r="B18" s="14" t="s">
        <v>45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  <c r="AM18" s="77">
        <f t="shared" si="0"/>
        <v>0</v>
      </c>
      <c r="AN18" s="77">
        <f t="shared" si="1"/>
        <v>0</v>
      </c>
    </row>
    <row r="19" spans="1:40" ht="43.5" customHeight="1">
      <c r="A19" s="65">
        <v>14</v>
      </c>
      <c r="B19" s="73" t="s">
        <v>77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  <c r="AL19" s="86">
        <v>0</v>
      </c>
      <c r="AM19" s="77">
        <f t="shared" si="0"/>
        <v>0</v>
      </c>
      <c r="AN19" s="77">
        <f t="shared" si="1"/>
        <v>0</v>
      </c>
    </row>
    <row r="20" spans="1:40" ht="16.5" customHeight="1">
      <c r="A20" s="67"/>
      <c r="B20" s="13" t="s">
        <v>1</v>
      </c>
      <c r="C20" s="81">
        <f>SUM(C6:C19)</f>
        <v>0</v>
      </c>
      <c r="D20" s="81">
        <f aca="true" t="shared" si="2" ref="D20:AN20">SUM(D6:D19)</f>
        <v>0</v>
      </c>
      <c r="E20" s="81">
        <f t="shared" si="2"/>
        <v>0</v>
      </c>
      <c r="F20" s="81">
        <f t="shared" si="2"/>
        <v>0</v>
      </c>
      <c r="G20" s="81">
        <f t="shared" si="2"/>
        <v>0</v>
      </c>
      <c r="H20" s="81">
        <f t="shared" si="2"/>
        <v>0</v>
      </c>
      <c r="I20" s="81">
        <f t="shared" si="2"/>
        <v>0</v>
      </c>
      <c r="J20" s="81">
        <f t="shared" si="2"/>
        <v>0</v>
      </c>
      <c r="K20" s="81">
        <f t="shared" si="2"/>
        <v>4979.3512</v>
      </c>
      <c r="L20" s="81">
        <f t="shared" si="2"/>
        <v>0</v>
      </c>
      <c r="M20" s="81">
        <f t="shared" si="2"/>
        <v>3344</v>
      </c>
      <c r="N20" s="81">
        <f t="shared" si="2"/>
        <v>228.3403584</v>
      </c>
      <c r="O20" s="81">
        <f t="shared" si="2"/>
        <v>0</v>
      </c>
      <c r="P20" s="81">
        <f t="shared" si="2"/>
        <v>0</v>
      </c>
      <c r="Q20" s="81">
        <f t="shared" si="2"/>
        <v>0</v>
      </c>
      <c r="R20" s="81">
        <f t="shared" si="2"/>
        <v>3960.96</v>
      </c>
      <c r="S20" s="81">
        <f t="shared" si="2"/>
        <v>0</v>
      </c>
      <c r="T20" s="81">
        <f t="shared" si="2"/>
        <v>0</v>
      </c>
      <c r="U20" s="81">
        <f t="shared" si="2"/>
        <v>3580810.95</v>
      </c>
      <c r="V20" s="81">
        <f t="shared" si="2"/>
        <v>3580810.95</v>
      </c>
      <c r="W20" s="81">
        <f t="shared" si="2"/>
        <v>1009972.32</v>
      </c>
      <c r="X20" s="81">
        <f t="shared" si="2"/>
        <v>1009972.32</v>
      </c>
      <c r="Y20" s="81">
        <f t="shared" si="2"/>
        <v>0</v>
      </c>
      <c r="Z20" s="81">
        <f t="shared" si="2"/>
        <v>0</v>
      </c>
      <c r="AA20" s="81">
        <f t="shared" si="2"/>
        <v>8557243.264999999</v>
      </c>
      <c r="AB20" s="81">
        <f t="shared" si="2"/>
        <v>8556684.447350001</v>
      </c>
      <c r="AC20" s="81">
        <f t="shared" si="2"/>
        <v>0</v>
      </c>
      <c r="AD20" s="81">
        <f t="shared" si="2"/>
        <v>0</v>
      </c>
      <c r="AE20" s="81">
        <f t="shared" si="2"/>
        <v>0</v>
      </c>
      <c r="AF20" s="81">
        <f t="shared" si="2"/>
        <v>0</v>
      </c>
      <c r="AG20" s="81">
        <f t="shared" si="2"/>
        <v>0</v>
      </c>
      <c r="AH20" s="81">
        <f t="shared" si="2"/>
        <v>0</v>
      </c>
      <c r="AI20" s="81">
        <f t="shared" si="2"/>
        <v>6104.342</v>
      </c>
      <c r="AJ20" s="81">
        <f t="shared" si="2"/>
        <v>3524.1218200000003</v>
      </c>
      <c r="AK20" s="81">
        <f t="shared" si="2"/>
        <v>0</v>
      </c>
      <c r="AL20" s="81">
        <f t="shared" si="2"/>
        <v>0</v>
      </c>
      <c r="AM20" s="81">
        <f t="shared" si="2"/>
        <v>13162454.228199998</v>
      </c>
      <c r="AN20" s="81">
        <f t="shared" si="2"/>
        <v>13155181.139528401</v>
      </c>
    </row>
    <row r="21" ht="14.25" customHeight="1"/>
    <row r="22" spans="2:40" ht="13.5">
      <c r="B22" s="59" t="s">
        <v>15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2:40" ht="12.75">
      <c r="B23" s="93" t="s">
        <v>72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AM23" s="3"/>
      <c r="AN23" s="3"/>
    </row>
    <row r="24" spans="2:40" ht="12.75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AM24" s="3"/>
      <c r="AN24" s="3"/>
    </row>
    <row r="25" spans="39:40" ht="12.75">
      <c r="AM25" s="3"/>
      <c r="AN25" s="3"/>
    </row>
    <row r="26" spans="39:40" ht="12.75">
      <c r="AM26" s="3"/>
      <c r="AN26" s="3"/>
    </row>
    <row r="27" spans="3:40" ht="12.75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3"/>
      <c r="AN27" s="3"/>
    </row>
    <row r="28" spans="3:40" ht="12.75"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3"/>
      <c r="AN28" s="3"/>
    </row>
    <row r="29" spans="39:40" ht="12.75">
      <c r="AM29" s="3"/>
      <c r="AN29" s="3"/>
    </row>
  </sheetData>
  <sheetProtection/>
  <mergeCells count="22">
    <mergeCell ref="I4:J4"/>
    <mergeCell ref="A4:A5"/>
    <mergeCell ref="B4:B5"/>
    <mergeCell ref="C4:D4"/>
    <mergeCell ref="E4:F4"/>
    <mergeCell ref="G4:H4"/>
    <mergeCell ref="AI4:AJ4"/>
    <mergeCell ref="AK4:AL4"/>
    <mergeCell ref="AM4:AN4"/>
    <mergeCell ref="B23:N24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U4:V4"/>
  </mergeCells>
  <printOptions/>
  <pageMargins left="0.2362204724409449" right="0.1968503937007874" top="0.1968503937007874" bottom="0.15748031496062992" header="0.15748031496062992" footer="0.15748031496062992"/>
  <pageSetup horizontalDpi="600" verticalDpi="600" orientation="landscape" paperSize="9" scale="67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N2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1" max="1" width="4.00390625" style="28" customWidth="1"/>
    <col min="2" max="2" width="23.7109375" style="28" customWidth="1"/>
    <col min="3" max="6" width="9.7109375" style="28" customWidth="1"/>
    <col min="7" max="7" width="12.00390625" style="28" customWidth="1"/>
    <col min="8" max="8" width="11.8515625" style="28" customWidth="1"/>
    <col min="9" max="10" width="10.140625" style="28" bestFit="1" customWidth="1"/>
    <col min="11" max="20" width="9.7109375" style="28" customWidth="1"/>
    <col min="21" max="21" width="11.00390625" style="28" customWidth="1"/>
    <col min="22" max="26" width="9.7109375" style="28" customWidth="1"/>
    <col min="27" max="27" width="11.00390625" style="28" customWidth="1"/>
    <col min="28" max="28" width="10.421875" style="28" customWidth="1"/>
    <col min="29" max="38" width="9.7109375" style="28" customWidth="1"/>
    <col min="39" max="39" width="12.7109375" style="28" customWidth="1"/>
    <col min="40" max="40" width="11.8515625" style="28" customWidth="1"/>
    <col min="41" max="16384" width="9.140625" style="28" customWidth="1"/>
  </cols>
  <sheetData>
    <row r="1" spans="1:23" s="20" customFormat="1" ht="16.5" customHeight="1">
      <c r="A1" s="103" t="s">
        <v>73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  <c r="N1" s="104"/>
      <c r="W1" s="38"/>
    </row>
    <row r="2" spans="1:38" ht="18.75" customHeight="1">
      <c r="A2" s="23" t="s">
        <v>52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</row>
    <row r="3" spans="1:38" ht="18.75" customHeight="1">
      <c r="A3" s="23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</row>
    <row r="4" spans="1:40" ht="94.5" customHeight="1">
      <c r="A4" s="96" t="s">
        <v>0</v>
      </c>
      <c r="B4" s="96" t="s">
        <v>2</v>
      </c>
      <c r="C4" s="94" t="s">
        <v>3</v>
      </c>
      <c r="D4" s="95"/>
      <c r="E4" s="94" t="s">
        <v>27</v>
      </c>
      <c r="F4" s="95"/>
      <c r="G4" s="94" t="s">
        <v>34</v>
      </c>
      <c r="H4" s="95"/>
      <c r="I4" s="94" t="s">
        <v>6</v>
      </c>
      <c r="J4" s="95"/>
      <c r="K4" s="94" t="s">
        <v>35</v>
      </c>
      <c r="L4" s="95"/>
      <c r="M4" s="94" t="s">
        <v>7</v>
      </c>
      <c r="N4" s="95"/>
      <c r="O4" s="94" t="s">
        <v>8</v>
      </c>
      <c r="P4" s="95"/>
      <c r="Q4" s="94" t="s">
        <v>28</v>
      </c>
      <c r="R4" s="95"/>
      <c r="S4" s="94" t="s">
        <v>38</v>
      </c>
      <c r="T4" s="95"/>
      <c r="U4" s="94" t="s">
        <v>29</v>
      </c>
      <c r="V4" s="95"/>
      <c r="W4" s="94" t="s">
        <v>30</v>
      </c>
      <c r="X4" s="95"/>
      <c r="Y4" s="94" t="s">
        <v>9</v>
      </c>
      <c r="Z4" s="95"/>
      <c r="AA4" s="94" t="s">
        <v>31</v>
      </c>
      <c r="AB4" s="95"/>
      <c r="AC4" s="94" t="s">
        <v>10</v>
      </c>
      <c r="AD4" s="95"/>
      <c r="AE4" s="94" t="s">
        <v>11</v>
      </c>
      <c r="AF4" s="95"/>
      <c r="AG4" s="94" t="s">
        <v>12</v>
      </c>
      <c r="AH4" s="95"/>
      <c r="AI4" s="94" t="s">
        <v>32</v>
      </c>
      <c r="AJ4" s="95"/>
      <c r="AK4" s="94" t="s">
        <v>13</v>
      </c>
      <c r="AL4" s="95"/>
      <c r="AM4" s="94" t="s">
        <v>14</v>
      </c>
      <c r="AN4" s="95"/>
    </row>
    <row r="5" spans="1:40" ht="39.75" customHeight="1">
      <c r="A5" s="97"/>
      <c r="B5" s="97"/>
      <c r="C5" s="25" t="s">
        <v>16</v>
      </c>
      <c r="D5" s="25" t="s">
        <v>17</v>
      </c>
      <c r="E5" s="25" t="s">
        <v>16</v>
      </c>
      <c r="F5" s="25" t="s">
        <v>17</v>
      </c>
      <c r="G5" s="25" t="s">
        <v>16</v>
      </c>
      <c r="H5" s="25" t="s">
        <v>17</v>
      </c>
      <c r="I5" s="25" t="s">
        <v>16</v>
      </c>
      <c r="J5" s="25" t="s">
        <v>17</v>
      </c>
      <c r="K5" s="25" t="s">
        <v>16</v>
      </c>
      <c r="L5" s="25" t="s">
        <v>17</v>
      </c>
      <c r="M5" s="25" t="s">
        <v>16</v>
      </c>
      <c r="N5" s="25" t="s">
        <v>17</v>
      </c>
      <c r="O5" s="25" t="s">
        <v>16</v>
      </c>
      <c r="P5" s="25" t="s">
        <v>17</v>
      </c>
      <c r="Q5" s="25" t="s">
        <v>16</v>
      </c>
      <c r="R5" s="25" t="s">
        <v>17</v>
      </c>
      <c r="S5" s="25" t="s">
        <v>16</v>
      </c>
      <c r="T5" s="25" t="s">
        <v>17</v>
      </c>
      <c r="U5" s="25" t="s">
        <v>16</v>
      </c>
      <c r="V5" s="25" t="s">
        <v>17</v>
      </c>
      <c r="W5" s="25" t="s">
        <v>16</v>
      </c>
      <c r="X5" s="25" t="s">
        <v>17</v>
      </c>
      <c r="Y5" s="25" t="s">
        <v>16</v>
      </c>
      <c r="Z5" s="25" t="s">
        <v>17</v>
      </c>
      <c r="AA5" s="25" t="s">
        <v>16</v>
      </c>
      <c r="AB5" s="25" t="s">
        <v>17</v>
      </c>
      <c r="AC5" s="25" t="s">
        <v>16</v>
      </c>
      <c r="AD5" s="25" t="s">
        <v>17</v>
      </c>
      <c r="AE5" s="25" t="s">
        <v>16</v>
      </c>
      <c r="AF5" s="25" t="s">
        <v>17</v>
      </c>
      <c r="AG5" s="25" t="s">
        <v>16</v>
      </c>
      <c r="AH5" s="25" t="s">
        <v>17</v>
      </c>
      <c r="AI5" s="25" t="s">
        <v>16</v>
      </c>
      <c r="AJ5" s="25" t="s">
        <v>17</v>
      </c>
      <c r="AK5" s="25" t="s">
        <v>16</v>
      </c>
      <c r="AL5" s="25" t="s">
        <v>17</v>
      </c>
      <c r="AM5" s="25" t="s">
        <v>16</v>
      </c>
      <c r="AN5" s="25" t="s">
        <v>17</v>
      </c>
    </row>
    <row r="6" spans="1:40" ht="43.5" customHeight="1">
      <c r="A6" s="65">
        <v>1</v>
      </c>
      <c r="B6" s="14" t="s">
        <v>46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  <c r="R6" s="86">
        <v>0</v>
      </c>
      <c r="S6" s="86">
        <v>0</v>
      </c>
      <c r="T6" s="86">
        <v>0</v>
      </c>
      <c r="U6" s="86">
        <v>4541116.29</v>
      </c>
      <c r="V6" s="86">
        <v>0</v>
      </c>
      <c r="W6" s="86">
        <v>1170245.99</v>
      </c>
      <c r="X6" s="86">
        <v>106747.22</v>
      </c>
      <c r="Y6" s="86">
        <v>0</v>
      </c>
      <c r="Z6" s="86">
        <v>0</v>
      </c>
      <c r="AA6" s="86">
        <v>11604295.38</v>
      </c>
      <c r="AB6" s="86">
        <v>0</v>
      </c>
      <c r="AC6" s="86">
        <v>0</v>
      </c>
      <c r="AD6" s="86">
        <v>0</v>
      </c>
      <c r="AE6" s="86">
        <v>0</v>
      </c>
      <c r="AF6" s="86">
        <v>0</v>
      </c>
      <c r="AG6" s="86">
        <v>0</v>
      </c>
      <c r="AH6" s="86">
        <v>0</v>
      </c>
      <c r="AI6" s="86">
        <v>71891.08</v>
      </c>
      <c r="AJ6" s="86">
        <v>0</v>
      </c>
      <c r="AK6" s="86">
        <v>0</v>
      </c>
      <c r="AL6" s="86">
        <v>0</v>
      </c>
      <c r="AM6" s="77">
        <f aca="true" t="shared" si="0" ref="AM6:AM19">C6+E6+G6+I6+K6+M6+O6+Q6+S6+U6+W6+Y6+AA6+AC6+AE6+AG6+AI6+AK6</f>
        <v>17387548.74</v>
      </c>
      <c r="AN6" s="77">
        <f aca="true" t="shared" si="1" ref="AN6:AN19">D6+F6+H6+J6+L6+N6+P6+R6+T6+V6+X6+Z6+AB6+AD6+AF6+AH6+AJ6+AL6</f>
        <v>106747.22</v>
      </c>
    </row>
    <row r="7" spans="1:40" ht="43.5" customHeight="1">
      <c r="A7" s="65">
        <v>2</v>
      </c>
      <c r="B7" s="14" t="s">
        <v>51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6">
        <v>0</v>
      </c>
      <c r="U7" s="86">
        <v>0</v>
      </c>
      <c r="V7" s="86">
        <v>0</v>
      </c>
      <c r="W7" s="86">
        <v>0</v>
      </c>
      <c r="X7" s="86">
        <v>0</v>
      </c>
      <c r="Y7" s="86">
        <v>0</v>
      </c>
      <c r="Z7" s="86">
        <v>0</v>
      </c>
      <c r="AA7" s="86">
        <v>191826.63560885482</v>
      </c>
      <c r="AB7" s="86">
        <v>15997.21305557997</v>
      </c>
      <c r="AC7" s="86">
        <v>120674.47418900002</v>
      </c>
      <c r="AD7" s="86">
        <v>22997.6844878863</v>
      </c>
      <c r="AE7" s="86">
        <v>0</v>
      </c>
      <c r="AF7" s="86">
        <v>0</v>
      </c>
      <c r="AG7" s="86">
        <v>0</v>
      </c>
      <c r="AH7" s="86">
        <v>0</v>
      </c>
      <c r="AI7" s="86">
        <v>32531.569328767124</v>
      </c>
      <c r="AJ7" s="86">
        <v>2979.672383726028</v>
      </c>
      <c r="AK7" s="86">
        <v>0</v>
      </c>
      <c r="AL7" s="86">
        <v>0</v>
      </c>
      <c r="AM7" s="77">
        <f t="shared" si="0"/>
        <v>345032.679126622</v>
      </c>
      <c r="AN7" s="77">
        <f t="shared" si="1"/>
        <v>41974.5699271923</v>
      </c>
    </row>
    <row r="8" spans="1:40" ht="43.5" customHeight="1">
      <c r="A8" s="65">
        <v>3</v>
      </c>
      <c r="B8" s="14" t="s">
        <v>42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751.4606741573039</v>
      </c>
      <c r="N8" s="86">
        <v>523.12</v>
      </c>
      <c r="O8" s="86">
        <v>0</v>
      </c>
      <c r="P8" s="86">
        <v>0</v>
      </c>
      <c r="Q8" s="86">
        <v>13239.472527472526</v>
      </c>
      <c r="R8" s="86">
        <v>9278.512527472525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86">
        <v>3729.49608347108</v>
      </c>
      <c r="AB8" s="86">
        <v>108.49502479338844</v>
      </c>
      <c r="AC8" s="86">
        <v>2796.5204454545456</v>
      </c>
      <c r="AD8" s="86">
        <v>108.5</v>
      </c>
      <c r="AE8" s="86">
        <v>0</v>
      </c>
      <c r="AF8" s="86">
        <v>0</v>
      </c>
      <c r="AG8" s="86">
        <v>0</v>
      </c>
      <c r="AH8" s="86">
        <v>0</v>
      </c>
      <c r="AI8" s="86">
        <v>0</v>
      </c>
      <c r="AJ8" s="86">
        <v>0</v>
      </c>
      <c r="AK8" s="86">
        <v>0</v>
      </c>
      <c r="AL8" s="86">
        <v>0</v>
      </c>
      <c r="AM8" s="77">
        <f t="shared" si="0"/>
        <v>20516.949730555454</v>
      </c>
      <c r="AN8" s="77">
        <f t="shared" si="1"/>
        <v>10018.627552265914</v>
      </c>
    </row>
    <row r="9" spans="1:40" ht="43.5" customHeight="1">
      <c r="A9" s="65">
        <v>4</v>
      </c>
      <c r="B9" s="14" t="s">
        <v>40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12990.698471551355</v>
      </c>
      <c r="L9" s="86">
        <v>9471.508344903004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0</v>
      </c>
      <c r="AF9" s="86">
        <v>0</v>
      </c>
      <c r="AG9" s="86">
        <v>0</v>
      </c>
      <c r="AH9" s="86">
        <v>0</v>
      </c>
      <c r="AI9" s="86">
        <v>5902.62983775108</v>
      </c>
      <c r="AJ9" s="86">
        <v>2451.4009599203646</v>
      </c>
      <c r="AK9" s="86">
        <v>0</v>
      </c>
      <c r="AL9" s="86">
        <v>0</v>
      </c>
      <c r="AM9" s="77">
        <f t="shared" si="0"/>
        <v>18893.328309302437</v>
      </c>
      <c r="AN9" s="77">
        <f t="shared" si="1"/>
        <v>11922.90930482337</v>
      </c>
    </row>
    <row r="10" spans="1:40" ht="43.5" customHeight="1">
      <c r="A10" s="65">
        <v>5</v>
      </c>
      <c r="B10" s="14" t="s">
        <v>39</v>
      </c>
      <c r="C10" s="86">
        <v>0</v>
      </c>
      <c r="D10" s="86">
        <v>0</v>
      </c>
      <c r="E10" s="86">
        <v>79.124886</v>
      </c>
      <c r="F10" s="86">
        <v>79.124886</v>
      </c>
      <c r="G10" s="86">
        <v>60.694024999999996</v>
      </c>
      <c r="H10" s="86">
        <v>60.694024999999996</v>
      </c>
      <c r="I10" s="86">
        <v>0</v>
      </c>
      <c r="J10" s="86">
        <v>0</v>
      </c>
      <c r="K10" s="86">
        <v>1099.865386</v>
      </c>
      <c r="L10" s="86">
        <v>1099.865386</v>
      </c>
      <c r="M10" s="86">
        <v>179.592171</v>
      </c>
      <c r="N10" s="86">
        <v>179.592171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6100.221369999999</v>
      </c>
      <c r="AB10" s="86">
        <v>1528.4351579999998</v>
      </c>
      <c r="AC10" s="86">
        <v>0</v>
      </c>
      <c r="AD10" s="86">
        <v>0</v>
      </c>
      <c r="AE10" s="86">
        <v>0</v>
      </c>
      <c r="AF10" s="86">
        <v>0</v>
      </c>
      <c r="AG10" s="86">
        <v>0</v>
      </c>
      <c r="AH10" s="86">
        <v>0</v>
      </c>
      <c r="AI10" s="86">
        <v>0</v>
      </c>
      <c r="AJ10" s="86">
        <v>0</v>
      </c>
      <c r="AK10" s="86">
        <v>0</v>
      </c>
      <c r="AL10" s="86">
        <v>0</v>
      </c>
      <c r="AM10" s="77">
        <f t="shared" si="0"/>
        <v>7519.497837999999</v>
      </c>
      <c r="AN10" s="77">
        <f t="shared" si="1"/>
        <v>2947.711626</v>
      </c>
    </row>
    <row r="11" spans="1:40" ht="43.5" customHeight="1">
      <c r="A11" s="65">
        <v>6</v>
      </c>
      <c r="B11" s="14" t="s">
        <v>41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86">
        <v>0</v>
      </c>
      <c r="AG11" s="86">
        <v>0</v>
      </c>
      <c r="AH11" s="86">
        <v>0</v>
      </c>
      <c r="AI11" s="86">
        <v>0</v>
      </c>
      <c r="AJ11" s="86">
        <v>0</v>
      </c>
      <c r="AK11" s="86">
        <v>0</v>
      </c>
      <c r="AL11" s="86">
        <v>0</v>
      </c>
      <c r="AM11" s="77">
        <f t="shared" si="0"/>
        <v>0</v>
      </c>
      <c r="AN11" s="77">
        <f t="shared" si="1"/>
        <v>0</v>
      </c>
    </row>
    <row r="12" spans="1:40" ht="43.5" customHeight="1">
      <c r="A12" s="65">
        <v>7</v>
      </c>
      <c r="B12" s="14" t="s">
        <v>47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0</v>
      </c>
      <c r="AK12" s="86">
        <v>0</v>
      </c>
      <c r="AL12" s="86">
        <v>0</v>
      </c>
      <c r="AM12" s="77">
        <f t="shared" si="0"/>
        <v>0</v>
      </c>
      <c r="AN12" s="77">
        <f t="shared" si="1"/>
        <v>0</v>
      </c>
    </row>
    <row r="13" spans="1:40" ht="43.5" customHeight="1">
      <c r="A13" s="65">
        <v>8</v>
      </c>
      <c r="B13" s="14" t="s">
        <v>44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86">
        <v>0</v>
      </c>
      <c r="AK13" s="86">
        <v>0</v>
      </c>
      <c r="AL13" s="86">
        <v>0</v>
      </c>
      <c r="AM13" s="77">
        <f t="shared" si="0"/>
        <v>0</v>
      </c>
      <c r="AN13" s="77">
        <f t="shared" si="1"/>
        <v>0</v>
      </c>
    </row>
    <row r="14" spans="1:40" ht="43.5" customHeight="1">
      <c r="A14" s="65">
        <v>9</v>
      </c>
      <c r="B14" s="14" t="s">
        <v>43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>
        <v>0</v>
      </c>
      <c r="AK14" s="86">
        <v>0</v>
      </c>
      <c r="AL14" s="86">
        <v>0</v>
      </c>
      <c r="AM14" s="77">
        <f t="shared" si="0"/>
        <v>0</v>
      </c>
      <c r="AN14" s="77">
        <f t="shared" si="1"/>
        <v>0</v>
      </c>
    </row>
    <row r="15" spans="1:40" ht="43.5" customHeight="1">
      <c r="A15" s="65">
        <v>10</v>
      </c>
      <c r="B15" s="14" t="s">
        <v>48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86">
        <v>0</v>
      </c>
      <c r="AE15" s="86">
        <v>0</v>
      </c>
      <c r="AF15" s="86">
        <v>0</v>
      </c>
      <c r="AG15" s="86">
        <v>0</v>
      </c>
      <c r="AH15" s="86">
        <v>0</v>
      </c>
      <c r="AI15" s="86">
        <v>0</v>
      </c>
      <c r="AJ15" s="86">
        <v>0</v>
      </c>
      <c r="AK15" s="86">
        <v>0</v>
      </c>
      <c r="AL15" s="86">
        <v>0</v>
      </c>
      <c r="AM15" s="77">
        <f t="shared" si="0"/>
        <v>0</v>
      </c>
      <c r="AN15" s="77">
        <f t="shared" si="1"/>
        <v>0</v>
      </c>
    </row>
    <row r="16" spans="1:40" ht="43.5" customHeight="1">
      <c r="A16" s="65">
        <v>11</v>
      </c>
      <c r="B16" s="14" t="s">
        <v>50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77">
        <f t="shared" si="0"/>
        <v>0</v>
      </c>
      <c r="AN16" s="77">
        <f t="shared" si="1"/>
        <v>0</v>
      </c>
    </row>
    <row r="17" spans="1:40" ht="43.5" customHeight="1">
      <c r="A17" s="65">
        <v>12</v>
      </c>
      <c r="B17" s="14" t="s">
        <v>49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  <c r="AL17" s="86">
        <v>0</v>
      </c>
      <c r="AM17" s="77">
        <f t="shared" si="0"/>
        <v>0</v>
      </c>
      <c r="AN17" s="77">
        <f t="shared" si="1"/>
        <v>0</v>
      </c>
    </row>
    <row r="18" spans="1:40" ht="43.5" customHeight="1">
      <c r="A18" s="65">
        <v>13</v>
      </c>
      <c r="B18" s="14" t="s">
        <v>45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  <c r="AM18" s="77">
        <f t="shared" si="0"/>
        <v>0</v>
      </c>
      <c r="AN18" s="77">
        <f t="shared" si="1"/>
        <v>0</v>
      </c>
    </row>
    <row r="19" spans="1:40" ht="43.5" customHeight="1">
      <c r="A19" s="65">
        <v>14</v>
      </c>
      <c r="B19" s="73" t="s">
        <v>77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  <c r="AL19" s="86">
        <v>0</v>
      </c>
      <c r="AM19" s="77">
        <f t="shared" si="0"/>
        <v>0</v>
      </c>
      <c r="AN19" s="77">
        <f t="shared" si="1"/>
        <v>0</v>
      </c>
    </row>
    <row r="20" spans="1:40" ht="15">
      <c r="A20" s="29"/>
      <c r="B20" s="13" t="s">
        <v>1</v>
      </c>
      <c r="C20" s="81">
        <f>SUM(C6:C19)</f>
        <v>0</v>
      </c>
      <c r="D20" s="81">
        <f aca="true" t="shared" si="2" ref="D20:AN20">SUM(D6:D19)</f>
        <v>0</v>
      </c>
      <c r="E20" s="81">
        <f t="shared" si="2"/>
        <v>79.124886</v>
      </c>
      <c r="F20" s="81">
        <f t="shared" si="2"/>
        <v>79.124886</v>
      </c>
      <c r="G20" s="81">
        <f t="shared" si="2"/>
        <v>60.694024999999996</v>
      </c>
      <c r="H20" s="81">
        <f t="shared" si="2"/>
        <v>60.694024999999996</v>
      </c>
      <c r="I20" s="81">
        <f t="shared" si="2"/>
        <v>0</v>
      </c>
      <c r="J20" s="81">
        <f t="shared" si="2"/>
        <v>0</v>
      </c>
      <c r="K20" s="81">
        <f t="shared" si="2"/>
        <v>14090.563857551355</v>
      </c>
      <c r="L20" s="81">
        <f t="shared" si="2"/>
        <v>10571.373730903004</v>
      </c>
      <c r="M20" s="81">
        <f t="shared" si="2"/>
        <v>931.0528451573039</v>
      </c>
      <c r="N20" s="81">
        <f t="shared" si="2"/>
        <v>702.712171</v>
      </c>
      <c r="O20" s="81">
        <f t="shared" si="2"/>
        <v>0</v>
      </c>
      <c r="P20" s="81">
        <f t="shared" si="2"/>
        <v>0</v>
      </c>
      <c r="Q20" s="81">
        <f t="shared" si="2"/>
        <v>13239.472527472526</v>
      </c>
      <c r="R20" s="81">
        <f t="shared" si="2"/>
        <v>9278.512527472525</v>
      </c>
      <c r="S20" s="81">
        <f t="shared" si="2"/>
        <v>0</v>
      </c>
      <c r="T20" s="81">
        <f t="shared" si="2"/>
        <v>0</v>
      </c>
      <c r="U20" s="81">
        <f t="shared" si="2"/>
        <v>4541116.29</v>
      </c>
      <c r="V20" s="81">
        <f t="shared" si="2"/>
        <v>0</v>
      </c>
      <c r="W20" s="81">
        <f t="shared" si="2"/>
        <v>1170245.99</v>
      </c>
      <c r="X20" s="81">
        <f t="shared" si="2"/>
        <v>106747.22</v>
      </c>
      <c r="Y20" s="81">
        <f t="shared" si="2"/>
        <v>0</v>
      </c>
      <c r="Z20" s="81">
        <f t="shared" si="2"/>
        <v>0</v>
      </c>
      <c r="AA20" s="81">
        <f t="shared" si="2"/>
        <v>11805951.733062329</v>
      </c>
      <c r="AB20" s="81">
        <f t="shared" si="2"/>
        <v>17634.14323837336</v>
      </c>
      <c r="AC20" s="81">
        <f t="shared" si="2"/>
        <v>123470.99463445456</v>
      </c>
      <c r="AD20" s="81">
        <f t="shared" si="2"/>
        <v>23106.1844878863</v>
      </c>
      <c r="AE20" s="81">
        <f t="shared" si="2"/>
        <v>0</v>
      </c>
      <c r="AF20" s="81">
        <f t="shared" si="2"/>
        <v>0</v>
      </c>
      <c r="AG20" s="81">
        <f t="shared" si="2"/>
        <v>0</v>
      </c>
      <c r="AH20" s="81">
        <f t="shared" si="2"/>
        <v>0</v>
      </c>
      <c r="AI20" s="81">
        <f t="shared" si="2"/>
        <v>110325.2791665182</v>
      </c>
      <c r="AJ20" s="81">
        <f t="shared" si="2"/>
        <v>5431.0733436463925</v>
      </c>
      <c r="AK20" s="81">
        <f t="shared" si="2"/>
        <v>0</v>
      </c>
      <c r="AL20" s="81">
        <f t="shared" si="2"/>
        <v>0</v>
      </c>
      <c r="AM20" s="81">
        <f t="shared" si="2"/>
        <v>17779511.195004478</v>
      </c>
      <c r="AN20" s="81">
        <f t="shared" si="2"/>
        <v>173611.0384102816</v>
      </c>
    </row>
    <row r="22" spans="2:40" ht="13.5">
      <c r="B22" s="19" t="s">
        <v>15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AM22" s="31"/>
      <c r="AN22" s="31"/>
    </row>
    <row r="23" spans="2:14" ht="12.75">
      <c r="B23" s="93" t="s">
        <v>74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</row>
    <row r="24" spans="2:40" ht="12.75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AM24" s="31"/>
      <c r="AN24" s="31"/>
    </row>
    <row r="25" spans="2:14" ht="13.5">
      <c r="B25" s="19" t="s">
        <v>18</v>
      </c>
      <c r="C25" s="20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2:14" ht="13.5">
      <c r="B26" s="19" t="s">
        <v>19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</sheetData>
  <sheetProtection/>
  <mergeCells count="23">
    <mergeCell ref="A1:N1"/>
    <mergeCell ref="A4:A5"/>
    <mergeCell ref="B4:B5"/>
    <mergeCell ref="C4:D4"/>
    <mergeCell ref="E4:F4"/>
    <mergeCell ref="G4:H4"/>
    <mergeCell ref="I4:J4"/>
    <mergeCell ref="K4:L4"/>
    <mergeCell ref="M4:N4"/>
    <mergeCell ref="AM4:AN4"/>
    <mergeCell ref="B23:N2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</mergeCells>
  <printOptions/>
  <pageMargins left="0.1968503937007874" right="0.15748031496062992" top="0.1968503937007874" bottom="0.1968503937007874" header="0.21" footer="0.1968503937007874"/>
  <pageSetup horizontalDpi="600" verticalDpi="600" orientation="landscape" paperSize="9" scale="69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Q27"/>
  <sheetViews>
    <sheetView zoomScalePageLayoutView="0" workbookViewId="0" topLeftCell="A1">
      <pane xSplit="2" ySplit="6" topLeftCell="Z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M21" sqref="AM21"/>
    </sheetView>
  </sheetViews>
  <sheetFormatPr defaultColWidth="9.140625" defaultRowHeight="12.75"/>
  <cols>
    <col min="1" max="1" width="4.421875" style="28" customWidth="1"/>
    <col min="2" max="2" width="29.28125" style="28" customWidth="1"/>
    <col min="3" max="6" width="9.7109375" style="28" customWidth="1"/>
    <col min="7" max="7" width="11.28125" style="28" customWidth="1"/>
    <col min="8" max="8" width="10.421875" style="28" customWidth="1"/>
    <col min="9" max="38" width="9.7109375" style="28" customWidth="1"/>
    <col min="39" max="39" width="12.00390625" style="28" customWidth="1"/>
    <col min="40" max="40" width="10.140625" style="28" customWidth="1"/>
    <col min="41" max="16384" width="9.140625" style="28" customWidth="1"/>
  </cols>
  <sheetData>
    <row r="1" spans="1:19" s="20" customFormat="1" ht="13.5">
      <c r="A1" s="100" t="s">
        <v>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8"/>
      <c r="N1" s="18"/>
      <c r="O1" s="18"/>
      <c r="P1" s="18"/>
      <c r="Q1" s="18"/>
      <c r="R1" s="18"/>
      <c r="S1" s="18"/>
    </row>
    <row r="2" spans="1:12" ht="12.75">
      <c r="A2" s="100" t="s">
        <v>60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39" ht="19.5" customHeight="1">
      <c r="A3" s="23" t="s">
        <v>52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8"/>
    </row>
    <row r="4" spans="1:38" ht="19.5" customHeight="1">
      <c r="A4" s="23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</row>
    <row r="5" spans="1:40" ht="102.75" customHeight="1">
      <c r="A5" s="96" t="s">
        <v>0</v>
      </c>
      <c r="B5" s="96" t="s">
        <v>2</v>
      </c>
      <c r="C5" s="94" t="s">
        <v>3</v>
      </c>
      <c r="D5" s="95"/>
      <c r="E5" s="94" t="s">
        <v>27</v>
      </c>
      <c r="F5" s="95"/>
      <c r="G5" s="94" t="s">
        <v>34</v>
      </c>
      <c r="H5" s="95"/>
      <c r="I5" s="94" t="s">
        <v>6</v>
      </c>
      <c r="J5" s="95"/>
      <c r="K5" s="94" t="s">
        <v>35</v>
      </c>
      <c r="L5" s="95"/>
      <c r="M5" s="94" t="s">
        <v>7</v>
      </c>
      <c r="N5" s="95"/>
      <c r="O5" s="94" t="s">
        <v>8</v>
      </c>
      <c r="P5" s="95"/>
      <c r="Q5" s="94" t="s">
        <v>28</v>
      </c>
      <c r="R5" s="95"/>
      <c r="S5" s="94" t="s">
        <v>38</v>
      </c>
      <c r="T5" s="95"/>
      <c r="U5" s="94" t="s">
        <v>29</v>
      </c>
      <c r="V5" s="95"/>
      <c r="W5" s="94" t="s">
        <v>30</v>
      </c>
      <c r="X5" s="95"/>
      <c r="Y5" s="94" t="s">
        <v>9</v>
      </c>
      <c r="Z5" s="95"/>
      <c r="AA5" s="94" t="s">
        <v>31</v>
      </c>
      <c r="AB5" s="95"/>
      <c r="AC5" s="94" t="s">
        <v>10</v>
      </c>
      <c r="AD5" s="95"/>
      <c r="AE5" s="94" t="s">
        <v>11</v>
      </c>
      <c r="AF5" s="95"/>
      <c r="AG5" s="94" t="s">
        <v>12</v>
      </c>
      <c r="AH5" s="95"/>
      <c r="AI5" s="94" t="s">
        <v>32</v>
      </c>
      <c r="AJ5" s="95"/>
      <c r="AK5" s="94" t="s">
        <v>13</v>
      </c>
      <c r="AL5" s="95"/>
      <c r="AM5" s="94" t="s">
        <v>14</v>
      </c>
      <c r="AN5" s="95"/>
    </row>
    <row r="6" spans="1:40" ht="45" customHeight="1">
      <c r="A6" s="97"/>
      <c r="B6" s="97"/>
      <c r="C6" s="25" t="s">
        <v>20</v>
      </c>
      <c r="D6" s="25" t="s">
        <v>21</v>
      </c>
      <c r="E6" s="25" t="s">
        <v>20</v>
      </c>
      <c r="F6" s="25" t="s">
        <v>21</v>
      </c>
      <c r="G6" s="25" t="s">
        <v>20</v>
      </c>
      <c r="H6" s="25" t="s">
        <v>21</v>
      </c>
      <c r="I6" s="25" t="s">
        <v>20</v>
      </c>
      <c r="J6" s="25" t="s">
        <v>21</v>
      </c>
      <c r="K6" s="25" t="s">
        <v>20</v>
      </c>
      <c r="L6" s="25" t="s">
        <v>21</v>
      </c>
      <c r="M6" s="25" t="s">
        <v>20</v>
      </c>
      <c r="N6" s="25" t="s">
        <v>21</v>
      </c>
      <c r="O6" s="25" t="s">
        <v>20</v>
      </c>
      <c r="P6" s="25" t="s">
        <v>21</v>
      </c>
      <c r="Q6" s="25" t="s">
        <v>20</v>
      </c>
      <c r="R6" s="25" t="s">
        <v>21</v>
      </c>
      <c r="S6" s="25" t="s">
        <v>20</v>
      </c>
      <c r="T6" s="25" t="s">
        <v>21</v>
      </c>
      <c r="U6" s="25" t="s">
        <v>20</v>
      </c>
      <c r="V6" s="25" t="s">
        <v>21</v>
      </c>
      <c r="W6" s="25" t="s">
        <v>20</v>
      </c>
      <c r="X6" s="25" t="s">
        <v>21</v>
      </c>
      <c r="Y6" s="25" t="s">
        <v>20</v>
      </c>
      <c r="Z6" s="25" t="s">
        <v>21</v>
      </c>
      <c r="AA6" s="25" t="s">
        <v>20</v>
      </c>
      <c r="AB6" s="25" t="s">
        <v>21</v>
      </c>
      <c r="AC6" s="25" t="s">
        <v>20</v>
      </c>
      <c r="AD6" s="25" t="s">
        <v>21</v>
      </c>
      <c r="AE6" s="25" t="s">
        <v>20</v>
      </c>
      <c r="AF6" s="25" t="s">
        <v>21</v>
      </c>
      <c r="AG6" s="25" t="s">
        <v>20</v>
      </c>
      <c r="AH6" s="25" t="s">
        <v>21</v>
      </c>
      <c r="AI6" s="25" t="s">
        <v>20</v>
      </c>
      <c r="AJ6" s="25" t="s">
        <v>21</v>
      </c>
      <c r="AK6" s="25" t="s">
        <v>20</v>
      </c>
      <c r="AL6" s="25" t="s">
        <v>21</v>
      </c>
      <c r="AM6" s="25" t="s">
        <v>20</v>
      </c>
      <c r="AN6" s="25" t="s">
        <v>21</v>
      </c>
    </row>
    <row r="7" spans="1:43" ht="42" customHeight="1">
      <c r="A7" s="65">
        <v>1</v>
      </c>
      <c r="B7" s="14" t="s">
        <v>40</v>
      </c>
      <c r="C7" s="6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59485.28</v>
      </c>
      <c r="L7" s="86">
        <f>K7</f>
        <v>59485.28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6">
        <v>0</v>
      </c>
      <c r="U7" s="86">
        <v>0</v>
      </c>
      <c r="V7" s="86">
        <v>0</v>
      </c>
      <c r="W7" s="86">
        <v>0</v>
      </c>
      <c r="X7" s="86">
        <v>0</v>
      </c>
      <c r="Y7" s="86">
        <v>0</v>
      </c>
      <c r="Z7" s="86">
        <v>0</v>
      </c>
      <c r="AA7" s="86">
        <v>0</v>
      </c>
      <c r="AB7" s="86">
        <v>0</v>
      </c>
      <c r="AC7" s="86">
        <v>0</v>
      </c>
      <c r="AD7" s="86">
        <v>0</v>
      </c>
      <c r="AE7" s="86">
        <v>0</v>
      </c>
      <c r="AF7" s="86">
        <v>0</v>
      </c>
      <c r="AG7" s="86">
        <v>0</v>
      </c>
      <c r="AH7" s="86">
        <v>0</v>
      </c>
      <c r="AI7" s="86">
        <v>0</v>
      </c>
      <c r="AJ7" s="86">
        <v>0</v>
      </c>
      <c r="AK7" s="86">
        <v>0</v>
      </c>
      <c r="AL7" s="86">
        <v>0</v>
      </c>
      <c r="AM7" s="77">
        <f aca="true" t="shared" si="0" ref="AM7:AM20">C7+E7+G7+I7+K7+M7+O7+Q7+S7+U7+W7+Y7+AA7+AC7+AE7+AG7+AI7+AK7</f>
        <v>59485.28</v>
      </c>
      <c r="AN7" s="77">
        <f aca="true" t="shared" si="1" ref="AN7:AN20">D7+F7+H7+J7+L7+N7+P7+R7+T7+V7+X7+Z7+AB7+AD7+AF7+AH7+AJ7+AL7</f>
        <v>59485.28</v>
      </c>
      <c r="AQ7" s="31"/>
    </row>
    <row r="8" spans="1:40" ht="42" customHeight="1">
      <c r="A8" s="65">
        <v>2</v>
      </c>
      <c r="B8" s="14" t="s">
        <v>46</v>
      </c>
      <c r="C8" s="6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86">
        <v>0</v>
      </c>
      <c r="AB8" s="86">
        <v>0</v>
      </c>
      <c r="AC8" s="86">
        <v>0</v>
      </c>
      <c r="AD8" s="86">
        <v>0</v>
      </c>
      <c r="AE8" s="86">
        <v>0</v>
      </c>
      <c r="AF8" s="86">
        <v>0</v>
      </c>
      <c r="AG8" s="86">
        <v>0</v>
      </c>
      <c r="AH8" s="86">
        <v>0</v>
      </c>
      <c r="AI8" s="86">
        <v>0</v>
      </c>
      <c r="AJ8" s="86">
        <v>0</v>
      </c>
      <c r="AK8" s="86">
        <v>0</v>
      </c>
      <c r="AL8" s="86">
        <v>0</v>
      </c>
      <c r="AM8" s="77">
        <f t="shared" si="0"/>
        <v>0</v>
      </c>
      <c r="AN8" s="77">
        <f t="shared" si="1"/>
        <v>0</v>
      </c>
    </row>
    <row r="9" spans="1:40" ht="42" customHeight="1">
      <c r="A9" s="65">
        <v>3</v>
      </c>
      <c r="B9" s="14" t="s">
        <v>51</v>
      </c>
      <c r="C9" s="6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0</v>
      </c>
      <c r="AF9" s="86">
        <v>0</v>
      </c>
      <c r="AG9" s="86">
        <v>0</v>
      </c>
      <c r="AH9" s="86">
        <v>0</v>
      </c>
      <c r="AI9" s="86">
        <v>0</v>
      </c>
      <c r="AJ9" s="86">
        <v>0</v>
      </c>
      <c r="AK9" s="86">
        <v>0</v>
      </c>
      <c r="AL9" s="86">
        <v>0</v>
      </c>
      <c r="AM9" s="77">
        <f t="shared" si="0"/>
        <v>0</v>
      </c>
      <c r="AN9" s="77">
        <f t="shared" si="1"/>
        <v>0</v>
      </c>
    </row>
    <row r="10" spans="1:40" ht="42" customHeight="1">
      <c r="A10" s="65">
        <v>4</v>
      </c>
      <c r="B10" s="14" t="s">
        <v>42</v>
      </c>
      <c r="C10" s="6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0</v>
      </c>
      <c r="AD10" s="86">
        <v>0</v>
      </c>
      <c r="AE10" s="86">
        <v>0</v>
      </c>
      <c r="AF10" s="86">
        <v>0</v>
      </c>
      <c r="AG10" s="86">
        <v>0</v>
      </c>
      <c r="AH10" s="86">
        <v>0</v>
      </c>
      <c r="AI10" s="86">
        <v>0</v>
      </c>
      <c r="AJ10" s="86">
        <v>0</v>
      </c>
      <c r="AK10" s="86">
        <v>0</v>
      </c>
      <c r="AL10" s="86">
        <v>0</v>
      </c>
      <c r="AM10" s="77">
        <f t="shared" si="0"/>
        <v>0</v>
      </c>
      <c r="AN10" s="77">
        <f t="shared" si="1"/>
        <v>0</v>
      </c>
    </row>
    <row r="11" spans="1:40" ht="42" customHeight="1">
      <c r="A11" s="65">
        <v>5</v>
      </c>
      <c r="B11" s="14" t="s">
        <v>41</v>
      </c>
      <c r="C11" s="6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86">
        <v>0</v>
      </c>
      <c r="AG11" s="86">
        <v>0</v>
      </c>
      <c r="AH11" s="86">
        <v>0</v>
      </c>
      <c r="AI11" s="86">
        <v>0</v>
      </c>
      <c r="AJ11" s="86">
        <v>0</v>
      </c>
      <c r="AK11" s="86">
        <v>0</v>
      </c>
      <c r="AL11" s="86">
        <v>0</v>
      </c>
      <c r="AM11" s="77">
        <f t="shared" si="0"/>
        <v>0</v>
      </c>
      <c r="AN11" s="77">
        <f t="shared" si="1"/>
        <v>0</v>
      </c>
    </row>
    <row r="12" spans="1:40" ht="42" customHeight="1">
      <c r="A12" s="65">
        <v>6</v>
      </c>
      <c r="B12" s="14" t="s">
        <v>47</v>
      </c>
      <c r="C12" s="6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0</v>
      </c>
      <c r="AK12" s="86">
        <v>0</v>
      </c>
      <c r="AL12" s="86">
        <v>0</v>
      </c>
      <c r="AM12" s="77">
        <f t="shared" si="0"/>
        <v>0</v>
      </c>
      <c r="AN12" s="77">
        <f t="shared" si="1"/>
        <v>0</v>
      </c>
    </row>
    <row r="13" spans="1:40" ht="42" customHeight="1">
      <c r="A13" s="65">
        <v>7</v>
      </c>
      <c r="B13" s="14" t="s">
        <v>44</v>
      </c>
      <c r="C13" s="6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86">
        <v>0</v>
      </c>
      <c r="AK13" s="86">
        <v>0</v>
      </c>
      <c r="AL13" s="86">
        <v>0</v>
      </c>
      <c r="AM13" s="77">
        <f t="shared" si="0"/>
        <v>0</v>
      </c>
      <c r="AN13" s="77">
        <f t="shared" si="1"/>
        <v>0</v>
      </c>
    </row>
    <row r="14" spans="1:40" ht="42" customHeight="1">
      <c r="A14" s="65">
        <v>8</v>
      </c>
      <c r="B14" s="14" t="s">
        <v>43</v>
      </c>
      <c r="C14" s="6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>
        <v>0</v>
      </c>
      <c r="AK14" s="86">
        <v>0</v>
      </c>
      <c r="AL14" s="86">
        <v>0</v>
      </c>
      <c r="AM14" s="77">
        <f t="shared" si="0"/>
        <v>0</v>
      </c>
      <c r="AN14" s="77">
        <f t="shared" si="1"/>
        <v>0</v>
      </c>
    </row>
    <row r="15" spans="1:40" ht="42" customHeight="1">
      <c r="A15" s="65">
        <v>9</v>
      </c>
      <c r="B15" s="14" t="s">
        <v>39</v>
      </c>
      <c r="C15" s="6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86">
        <v>0</v>
      </c>
      <c r="AE15" s="86">
        <v>0</v>
      </c>
      <c r="AF15" s="86">
        <v>0</v>
      </c>
      <c r="AG15" s="86">
        <v>0</v>
      </c>
      <c r="AH15" s="86">
        <v>0</v>
      </c>
      <c r="AI15" s="86">
        <v>0</v>
      </c>
      <c r="AJ15" s="86">
        <v>0</v>
      </c>
      <c r="AK15" s="86">
        <v>0</v>
      </c>
      <c r="AL15" s="86">
        <v>0</v>
      </c>
      <c r="AM15" s="77">
        <f t="shared" si="0"/>
        <v>0</v>
      </c>
      <c r="AN15" s="77">
        <f t="shared" si="1"/>
        <v>0</v>
      </c>
    </row>
    <row r="16" spans="1:40" ht="42" customHeight="1">
      <c r="A16" s="65">
        <v>10</v>
      </c>
      <c r="B16" s="14" t="s">
        <v>48</v>
      </c>
      <c r="C16" s="6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77">
        <f t="shared" si="0"/>
        <v>0</v>
      </c>
      <c r="AN16" s="77">
        <f t="shared" si="1"/>
        <v>0</v>
      </c>
    </row>
    <row r="17" spans="1:40" ht="42" customHeight="1">
      <c r="A17" s="65">
        <v>11</v>
      </c>
      <c r="B17" s="14" t="s">
        <v>50</v>
      </c>
      <c r="C17" s="6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  <c r="AL17" s="86">
        <v>0</v>
      </c>
      <c r="AM17" s="77">
        <f t="shared" si="0"/>
        <v>0</v>
      </c>
      <c r="AN17" s="77">
        <f t="shared" si="1"/>
        <v>0</v>
      </c>
    </row>
    <row r="18" spans="1:40" ht="42" customHeight="1">
      <c r="A18" s="65">
        <v>12</v>
      </c>
      <c r="B18" s="14" t="s">
        <v>49</v>
      </c>
      <c r="C18" s="6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  <c r="AM18" s="77">
        <f t="shared" si="0"/>
        <v>0</v>
      </c>
      <c r="AN18" s="77">
        <f t="shared" si="1"/>
        <v>0</v>
      </c>
    </row>
    <row r="19" spans="1:40" ht="42" customHeight="1">
      <c r="A19" s="65">
        <v>13</v>
      </c>
      <c r="B19" s="14" t="s">
        <v>45</v>
      </c>
      <c r="C19" s="6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  <c r="AL19" s="86">
        <v>0</v>
      </c>
      <c r="AM19" s="77">
        <f t="shared" si="0"/>
        <v>0</v>
      </c>
      <c r="AN19" s="77">
        <f t="shared" si="1"/>
        <v>0</v>
      </c>
    </row>
    <row r="20" spans="1:40" ht="42" customHeight="1">
      <c r="A20" s="65">
        <v>14</v>
      </c>
      <c r="B20" s="73" t="s">
        <v>77</v>
      </c>
      <c r="C20" s="6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  <c r="AM20" s="77">
        <f t="shared" si="0"/>
        <v>0</v>
      </c>
      <c r="AN20" s="77">
        <f t="shared" si="1"/>
        <v>0</v>
      </c>
    </row>
    <row r="21" spans="1:40" ht="15">
      <c r="A21" s="29"/>
      <c r="B21" s="13" t="s">
        <v>1</v>
      </c>
      <c r="C21" s="12">
        <f>SUM(C7:C20)</f>
        <v>0</v>
      </c>
      <c r="D21" s="81">
        <f aca="true" t="shared" si="2" ref="D21:AN21">SUM(D7:D20)</f>
        <v>0</v>
      </c>
      <c r="E21" s="81">
        <f t="shared" si="2"/>
        <v>0</v>
      </c>
      <c r="F21" s="81">
        <f t="shared" si="2"/>
        <v>0</v>
      </c>
      <c r="G21" s="81">
        <f t="shared" si="2"/>
        <v>0</v>
      </c>
      <c r="H21" s="81">
        <f t="shared" si="2"/>
        <v>0</v>
      </c>
      <c r="I21" s="81">
        <f t="shared" si="2"/>
        <v>0</v>
      </c>
      <c r="J21" s="81">
        <f t="shared" si="2"/>
        <v>0</v>
      </c>
      <c r="K21" s="81">
        <f t="shared" si="2"/>
        <v>59485.28</v>
      </c>
      <c r="L21" s="81">
        <f t="shared" si="2"/>
        <v>59485.28</v>
      </c>
      <c r="M21" s="81">
        <f t="shared" si="2"/>
        <v>0</v>
      </c>
      <c r="N21" s="81">
        <f t="shared" si="2"/>
        <v>0</v>
      </c>
      <c r="O21" s="81">
        <f t="shared" si="2"/>
        <v>0</v>
      </c>
      <c r="P21" s="81">
        <f t="shared" si="2"/>
        <v>0</v>
      </c>
      <c r="Q21" s="81">
        <f t="shared" si="2"/>
        <v>0</v>
      </c>
      <c r="R21" s="81">
        <f t="shared" si="2"/>
        <v>0</v>
      </c>
      <c r="S21" s="81">
        <f t="shared" si="2"/>
        <v>0</v>
      </c>
      <c r="T21" s="81">
        <f t="shared" si="2"/>
        <v>0</v>
      </c>
      <c r="U21" s="81">
        <f t="shared" si="2"/>
        <v>0</v>
      </c>
      <c r="V21" s="81">
        <f t="shared" si="2"/>
        <v>0</v>
      </c>
      <c r="W21" s="81">
        <f t="shared" si="2"/>
        <v>0</v>
      </c>
      <c r="X21" s="81">
        <f t="shared" si="2"/>
        <v>0</v>
      </c>
      <c r="Y21" s="81">
        <f t="shared" si="2"/>
        <v>0</v>
      </c>
      <c r="Z21" s="81">
        <f t="shared" si="2"/>
        <v>0</v>
      </c>
      <c r="AA21" s="81">
        <f t="shared" si="2"/>
        <v>0</v>
      </c>
      <c r="AB21" s="81">
        <f t="shared" si="2"/>
        <v>0</v>
      </c>
      <c r="AC21" s="81">
        <f t="shared" si="2"/>
        <v>0</v>
      </c>
      <c r="AD21" s="81">
        <f t="shared" si="2"/>
        <v>0</v>
      </c>
      <c r="AE21" s="81">
        <f t="shared" si="2"/>
        <v>0</v>
      </c>
      <c r="AF21" s="81">
        <f t="shared" si="2"/>
        <v>0</v>
      </c>
      <c r="AG21" s="81">
        <f t="shared" si="2"/>
        <v>0</v>
      </c>
      <c r="AH21" s="81">
        <f t="shared" si="2"/>
        <v>0</v>
      </c>
      <c r="AI21" s="81">
        <f t="shared" si="2"/>
        <v>0</v>
      </c>
      <c r="AJ21" s="81">
        <f t="shared" si="2"/>
        <v>0</v>
      </c>
      <c r="AK21" s="81">
        <f t="shared" si="2"/>
        <v>0</v>
      </c>
      <c r="AL21" s="81">
        <f t="shared" si="2"/>
        <v>0</v>
      </c>
      <c r="AM21" s="81">
        <f t="shared" si="2"/>
        <v>59485.28</v>
      </c>
      <c r="AN21" s="81">
        <f t="shared" si="2"/>
        <v>59485.28</v>
      </c>
    </row>
    <row r="23" spans="2:40" ht="17.25" customHeight="1">
      <c r="B23" s="19" t="s">
        <v>15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AM23" s="71"/>
      <c r="AN23" s="71"/>
    </row>
    <row r="24" spans="2:14" ht="17.25" customHeight="1">
      <c r="B24" s="93" t="s">
        <v>75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</row>
    <row r="25" spans="2:40" ht="17.25" customHeight="1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AM25" s="72"/>
      <c r="AN25" s="72"/>
    </row>
    <row r="26" spans="2:39" ht="17.25" customHeight="1">
      <c r="B26" s="19" t="s">
        <v>22</v>
      </c>
      <c r="C26" s="20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AM26" s="31"/>
    </row>
    <row r="27" spans="2:14" ht="17.25" customHeight="1">
      <c r="B27" s="19" t="s">
        <v>23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</sheetData>
  <sheetProtection/>
  <autoFilter ref="A6:AQ6">
    <sortState ref="A7:AQ27">
      <sortCondition descending="1" sortBy="value" ref="AM7:AM27"/>
    </sortState>
  </autoFilter>
  <mergeCells count="24">
    <mergeCell ref="A1:L1"/>
    <mergeCell ref="A2:L2"/>
    <mergeCell ref="A5:A6"/>
    <mergeCell ref="B5:B6"/>
    <mergeCell ref="C5:D5"/>
    <mergeCell ref="E5:F5"/>
    <mergeCell ref="G5:H5"/>
    <mergeCell ref="I5:J5"/>
    <mergeCell ref="K5:L5"/>
    <mergeCell ref="AK5:AL5"/>
    <mergeCell ref="AM5:AN5"/>
    <mergeCell ref="B24:N25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</mergeCells>
  <printOptions/>
  <pageMargins left="0.15748031496062992" right="0.15748031496062992" top="0.1968503937007874" bottom="0.1968503937007874" header="0.31496062992125984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Zviad Chincharauli</dc:creator>
  <cp:keywords/>
  <dc:description/>
  <cp:lastModifiedBy>Bacho Tsulukidze</cp:lastModifiedBy>
  <cp:lastPrinted>2013-03-25T13:33:55Z</cp:lastPrinted>
  <dcterms:created xsi:type="dcterms:W3CDTF">1996-10-14T23:33:28Z</dcterms:created>
  <dcterms:modified xsi:type="dcterms:W3CDTF">2014-06-12T12:50:26Z</dcterms:modified>
  <cp:category/>
  <cp:version/>
  <cp:contentType/>
  <cp:contentStatus/>
</cp:coreProperties>
</file>