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<sst xmlns="http://schemas.openxmlformats.org/spreadsheetml/2006/main" count="607" uniqueCount="81">
  <si>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</si>
  <si>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</si>
  <si>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</si>
  <si>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</si>
  <si>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</si>
  <si>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</si>
  <si>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</si>
  <si>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</si>
  <si>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</si>
  <si>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</si>
  <si>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</si>
  <si>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</si>
  <si>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</si>
  <si>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</si>
  <si>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</si>
  <si>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</si>
  <si>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</si>
  <si>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</si>
  <si>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</si>
  <si>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</si>
  <si>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</si>
  <si>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</si>
  <si>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</si>
  <si>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</si>
  <si>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</si>
  <si>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</si>
  <si>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</si>
  <si>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</si>
  <si>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</si>
  <si>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</si>
  <si>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</si>
  <si>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</si>
  <si>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</si>
  <si>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</si>
  <si>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</si>
  <si>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</si>
  <si>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</si>
  <si>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</si>
  <si>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</si>
  <si>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</si>
  <si>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</si>
  <si>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</si>
  <si>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</si>
  <si>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</si>
  <si>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</si>
  <si>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</si>
  <si>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</si>
  <si>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</si>
  <si>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</si>
  <si>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</si>
  <si>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</si>
  <si>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სადაზღვევო კომპანია „არდი ჯგუფი“</t>
  </si>
  <si>
    <t>შპს „სადაზღვევო კომპანია ალფა“</t>
  </si>
  <si>
    <t>შპს სადაზღვევო კომპანია "უნისონი"</t>
  </si>
  <si>
    <t>შპს დაზღვევის კომპანია "ქართუ"</t>
  </si>
  <si>
    <t>შპს სადაზღვევო კომპანია "ტაო"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</si>
  <si>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</si>
  <si>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</si>
  <si>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შპს საერთაშორისო სადაზღვევო კომპანია კამარა - KAMARA</t>
  </si>
  <si>
    <t>საანგარიშო თარიღი: 2014 წლის 30 სექტემბერი</t>
  </si>
  <si>
    <t>საანგარიშო პერიოდი: 2014 წლის 1 იანვარი - 2014 წლის 30 სექტემბერი</t>
  </si>
  <si>
    <t>2014 წლის III კვარტლის  განმავლობაში დაზღვეულ სატრანსპორტო საშუალებათა რაოდენობა</t>
  </si>
  <si>
    <t>2014 წლის  III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</si>
  <si>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(01.01.2014 - 30.09.2014)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</si>
  <si>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</si>
  <si>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(01.01.2014 - 30.09.2014)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</si>
  <si>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2014 წლის III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</si>
  <si>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(01.01.2014 - 30.09.2014)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</si>
  <si>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2014 წლის III კვარტლის მონაცემებით (პირდაპირი დაზღვევის საქმიანობა)</t>
  </si>
  <si>
    <t xml:space="preserve">2014 წლის III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</si>
  <si>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(01.01.2014 - 30.09.2014)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</si>
  <si>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</si>
  <si>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(01.01.2014 - 30.09.2014)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</si>
  <si>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(01.01.2014- 30.09.2014)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</si>
  <si>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2014 წლის III კვარტლის მონაცემებით (გადაზღვევის საქმიანობა)</t>
  </si>
  <si>
    <t>ს.ს. სადაზღვევო კომპანია იმედი L</t>
  </si>
  <si>
    <t>სს "სადაზღვევო კომპანია კოპენბური"</t>
  </si>
  <si>
    <t>სს “სადაზღვევო კომპანია ალდაგი" (ძველი)</t>
  </si>
  <si>
    <t>სს “სადაზღვევო კომპანია ალდაგი"</t>
  </si>
  <si>
    <t>შპს ”პსპ დაზღვევა”</t>
  </si>
  <si>
    <r>
      <rPr>
        <sz val="14"/>
        <color indexed="10"/>
        <rFont val="Arial"/>
        <family val="2"/>
      </rPr>
      <t>*</t>
    </r>
    <r>
      <rPr>
        <sz val="10"/>
        <color indexed="10"/>
        <rFont val="Arial"/>
        <family val="2"/>
      </rPr>
      <t xml:space="preserve"> სს “სადაზღვევო კომპანია ალდაგი" (ძველი) მონაცემები წარმოდგენილია 2014 წლის 7 თვის ანგარიშგების შესაბამისად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</si>
</sst>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0"/>
      <color indexed="30"/>
      <name val="Calibri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2" fontId="3" fillId="0" borderId="0" xfId="0" applyNumberFormat="1" applyFont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5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3" fontId="57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left" vertical="center" wrapText="1"/>
    </xf>
    <xf numFmtId="3" fontId="20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10" fontId="21" fillId="0" borderId="11" xfId="63" applyNumberFormat="1" applyFont="1" applyBorder="1" applyAlignment="1">
      <alignment horizontal="center" vertical="center"/>
    </xf>
    <xf numFmtId="3" fontId="17" fillId="33" borderId="11" xfId="44" applyNumberFormat="1" applyFont="1" applyFill="1" applyBorder="1" applyAlignment="1">
      <alignment horizontal="center" vertical="center" wrapText="1"/>
    </xf>
    <xf numFmtId="9" fontId="17" fillId="33" borderId="11" xfId="63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/>
    </xf>
    <xf numFmtId="10" fontId="21" fillId="0" borderId="11" xfId="63" applyNumberFormat="1" applyFont="1" applyBorder="1" applyAlignment="1">
      <alignment horizont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9" fillId="0" borderId="15" xfId="0" applyFont="1" applyBorder="1" applyAlignment="1" applyProtection="1">
      <alignment horizontal="center" vertical="top" wrapText="1"/>
      <protection locked="0"/>
    </xf>
    <xf numFmtId="3" fontId="20" fillId="0" borderId="12" xfId="0" applyNumberFormat="1" applyFont="1" applyFill="1" applyBorder="1" applyAlignment="1">
      <alignment horizontal="left" vertical="center" wrapText="1"/>
    </xf>
    <xf numFmtId="0" fontId="56" fillId="0" borderId="0" xfId="0" applyFont="1" applyAlignment="1" applyProtection="1">
      <alignment vertical="center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2.8515625" style="10" bestFit="1" customWidth="1"/>
    <col min="2" max="2" width="11.28125" style="10" bestFit="1" customWidth="1"/>
    <col min="3" max="6" width="8.7109375" style="10" customWidth="1"/>
    <col min="7" max="8" width="11.00390625" style="10" customWidth="1"/>
    <col min="9" max="10" width="8.7109375" style="10" customWidth="1"/>
    <col min="11" max="11" width="9.57421875" style="10" customWidth="1"/>
    <col min="12" max="12" width="8.8515625" style="10" customWidth="1"/>
    <col min="13" max="32" width="8.7109375" style="10" customWidth="1"/>
    <col min="33" max="33" width="11.57421875" style="10" customWidth="1"/>
    <col min="34" max="34" width="11.140625" style="10" customWidth="1"/>
    <col min="35" max="36" width="9.28125" style="10" bestFit="1" customWidth="1"/>
    <col min="37" max="16384" width="9.140625" style="10" customWidth="1"/>
  </cols>
  <sheetData>
    <row r="2" spans="1:36" s="53" customFormat="1" ht="1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47"/>
      <c r="AH2" s="47"/>
      <c r="AI2" s="47"/>
      <c r="AJ2" s="47"/>
    </row>
    <row r="3" spans="1:36" ht="110.25" customHeight="1">
      <c r="A3" s="89" t="s">
        <v>3</v>
      </c>
      <c r="B3" s="90"/>
      <c r="C3" s="89" t="s">
        <v>27</v>
      </c>
      <c r="D3" s="90"/>
      <c r="E3" s="89" t="s">
        <v>34</v>
      </c>
      <c r="F3" s="90"/>
      <c r="G3" s="89" t="s">
        <v>6</v>
      </c>
      <c r="H3" s="90"/>
      <c r="I3" s="89" t="s">
        <v>35</v>
      </c>
      <c r="J3" s="90"/>
      <c r="K3" s="89" t="s">
        <v>7</v>
      </c>
      <c r="L3" s="90"/>
      <c r="M3" s="89" t="s">
        <v>8</v>
      </c>
      <c r="N3" s="90"/>
      <c r="O3" s="89" t="s">
        <v>28</v>
      </c>
      <c r="P3" s="90"/>
      <c r="Q3" s="89" t="s">
        <v>38</v>
      </c>
      <c r="R3" s="90"/>
      <c r="S3" s="89" t="s">
        <v>29</v>
      </c>
      <c r="T3" s="90"/>
      <c r="U3" s="89" t="s">
        <v>30</v>
      </c>
      <c r="V3" s="90"/>
      <c r="W3" s="89" t="s">
        <v>9</v>
      </c>
      <c r="X3" s="90"/>
      <c r="Y3" s="89" t="s">
        <v>33</v>
      </c>
      <c r="Z3" s="90"/>
      <c r="AA3" s="89" t="s">
        <v>10</v>
      </c>
      <c r="AB3" s="90"/>
      <c r="AC3" s="89" t="s">
        <v>11</v>
      </c>
      <c r="AD3" s="90"/>
      <c r="AE3" s="89" t="s">
        <v>12</v>
      </c>
      <c r="AF3" s="90"/>
      <c r="AG3" s="89" t="s">
        <v>44</v>
      </c>
      <c r="AH3" s="90"/>
      <c r="AI3" s="89" t="s">
        <v>13</v>
      </c>
      <c r="AJ3" s="90"/>
    </row>
    <row r="4" spans="1:36" ht="75.75" customHeight="1">
      <c r="A4" s="54" t="s">
        <v>45</v>
      </c>
      <c r="B4" s="54" t="s">
        <v>46</v>
      </c>
      <c r="C4" s="54" t="s">
        <v>45</v>
      </c>
      <c r="D4" s="54" t="s">
        <v>46</v>
      </c>
      <c r="E4" s="54" t="s">
        <v>45</v>
      </c>
      <c r="F4" s="54" t="s">
        <v>46</v>
      </c>
      <c r="G4" s="54" t="s">
        <v>45</v>
      </c>
      <c r="H4" s="54" t="s">
        <v>46</v>
      </c>
      <c r="I4" s="54" t="s">
        <v>45</v>
      </c>
      <c r="J4" s="54" t="s">
        <v>46</v>
      </c>
      <c r="K4" s="54" t="s">
        <v>45</v>
      </c>
      <c r="L4" s="54" t="s">
        <v>46</v>
      </c>
      <c r="M4" s="54" t="s">
        <v>45</v>
      </c>
      <c r="N4" s="54" t="s">
        <v>46</v>
      </c>
      <c r="O4" s="54" t="s">
        <v>45</v>
      </c>
      <c r="P4" s="54" t="s">
        <v>46</v>
      </c>
      <c r="Q4" s="54" t="s">
        <v>45</v>
      </c>
      <c r="R4" s="54" t="s">
        <v>46</v>
      </c>
      <c r="S4" s="54" t="s">
        <v>45</v>
      </c>
      <c r="T4" s="54" t="s">
        <v>46</v>
      </c>
      <c r="U4" s="54" t="s">
        <v>45</v>
      </c>
      <c r="V4" s="54" t="s">
        <v>46</v>
      </c>
      <c r="W4" s="54" t="s">
        <v>45</v>
      </c>
      <c r="X4" s="54" t="s">
        <v>46</v>
      </c>
      <c r="Y4" s="54" t="s">
        <v>45</v>
      </c>
      <c r="Z4" s="54" t="s">
        <v>46</v>
      </c>
      <c r="AA4" s="54" t="s">
        <v>45</v>
      </c>
      <c r="AB4" s="54" t="s">
        <v>46</v>
      </c>
      <c r="AC4" s="54" t="s">
        <v>45</v>
      </c>
      <c r="AD4" s="54" t="s">
        <v>46</v>
      </c>
      <c r="AE4" s="54" t="s">
        <v>45</v>
      </c>
      <c r="AF4" s="54" t="s">
        <v>46</v>
      </c>
      <c r="AG4" s="54" t="s">
        <v>45</v>
      </c>
      <c r="AH4" s="54" t="s">
        <v>46</v>
      </c>
      <c r="AI4" s="54" t="s">
        <v>45</v>
      </c>
      <c r="AJ4" s="54" t="s">
        <v>46</v>
      </c>
    </row>
    <row r="5" spans="1:37" ht="45" customHeight="1">
      <c r="A5" s="83">
        <v>2410530</v>
      </c>
      <c r="B5" s="83">
        <v>385062</v>
      </c>
      <c r="C5" s="83">
        <v>190978</v>
      </c>
      <c r="D5" s="83">
        <v>72752</v>
      </c>
      <c r="E5" s="83">
        <v>134977</v>
      </c>
      <c r="F5" s="83">
        <v>138686</v>
      </c>
      <c r="G5" s="83">
        <v>627817</v>
      </c>
      <c r="H5" s="83">
        <v>533047</v>
      </c>
      <c r="I5" s="83">
        <v>42519</v>
      </c>
      <c r="J5" s="83">
        <v>42519</v>
      </c>
      <c r="K5" s="83">
        <v>37841</v>
      </c>
      <c r="L5" s="83">
        <v>38800</v>
      </c>
      <c r="M5" s="83">
        <v>0</v>
      </c>
      <c r="N5" s="83">
        <v>0</v>
      </c>
      <c r="O5" s="83">
        <v>42</v>
      </c>
      <c r="P5" s="83">
        <v>39</v>
      </c>
      <c r="Q5" s="83">
        <v>58</v>
      </c>
      <c r="R5" s="83">
        <v>52</v>
      </c>
      <c r="S5" s="83">
        <v>8</v>
      </c>
      <c r="T5" s="83">
        <v>9</v>
      </c>
      <c r="U5" s="83">
        <v>0</v>
      </c>
      <c r="V5" s="83">
        <v>0</v>
      </c>
      <c r="W5" s="83">
        <v>17243</v>
      </c>
      <c r="X5" s="83">
        <v>7145</v>
      </c>
      <c r="Y5" s="83">
        <v>59434</v>
      </c>
      <c r="Z5" s="83">
        <v>54188</v>
      </c>
      <c r="AA5" s="83">
        <v>11225</v>
      </c>
      <c r="AB5" s="83">
        <v>11229</v>
      </c>
      <c r="AC5" s="83">
        <v>8090</v>
      </c>
      <c r="AD5" s="83">
        <v>4847</v>
      </c>
      <c r="AE5" s="83">
        <v>76900</v>
      </c>
      <c r="AF5" s="83">
        <v>7537</v>
      </c>
      <c r="AG5" s="83">
        <v>21974</v>
      </c>
      <c r="AH5" s="83">
        <v>16625</v>
      </c>
      <c r="AI5" s="83">
        <v>0</v>
      </c>
      <c r="AJ5" s="83">
        <v>0</v>
      </c>
      <c r="AK5" s="55"/>
    </row>
    <row r="6" spans="1:36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7" ht="15">
      <c r="A7" s="85" t="s">
        <v>59</v>
      </c>
      <c r="B7" s="56"/>
      <c r="C7" s="56"/>
      <c r="D7" s="56"/>
      <c r="E7" s="56"/>
      <c r="F7" s="56"/>
      <c r="G7" s="57"/>
    </row>
    <row r="8" spans="1:7" ht="15" customHeight="1">
      <c r="A8" s="85" t="s">
        <v>60</v>
      </c>
      <c r="B8" s="56"/>
      <c r="C8" s="56"/>
      <c r="D8" s="56"/>
      <c r="E8" s="56"/>
      <c r="F8" s="56"/>
      <c r="G8" s="57"/>
    </row>
    <row r="9" ht="15" customHeight="1"/>
    <row r="10" spans="1:36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</sheetData>
  <sheetProtection/>
  <mergeCells count="18">
    <mergeCell ref="K3:L3"/>
    <mergeCell ref="A3:B3"/>
    <mergeCell ref="C3:D3"/>
    <mergeCell ref="E3:F3"/>
    <mergeCell ref="G3:H3"/>
    <mergeCell ref="I3:J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="90" zoomScaleNormal="90" zoomScalePageLayoutView="0" workbookViewId="0" topLeftCell="A1">
      <pane xSplit="2" ySplit="6" topLeftCell="C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0" t="s">
        <v>74</v>
      </c>
      <c r="B2" s="100"/>
      <c r="C2" s="100"/>
      <c r="D2" s="100"/>
    </row>
    <row r="3" spans="1:5" ht="12.75" customHeight="1">
      <c r="A3" s="100"/>
      <c r="B3" s="100"/>
      <c r="C3" s="100"/>
      <c r="D3" s="100"/>
      <c r="E3" s="4"/>
    </row>
    <row r="4" spans="1:5" ht="12.75">
      <c r="A4" s="100"/>
      <c r="B4" s="100"/>
      <c r="C4" s="100"/>
      <c r="D4" s="100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3">
        <v>1</v>
      </c>
      <c r="B7" s="7" t="s">
        <v>3</v>
      </c>
      <c r="C7" s="81">
        <f>HLOOKUP(B7,'პრემიები(მიღებული გადაზღვევა)'!$C$4:$AL$22,19,)</f>
        <v>0</v>
      </c>
      <c r="D7" s="82">
        <f>C7/$C$25</f>
        <v>0</v>
      </c>
    </row>
    <row r="8" spans="1:4" ht="27" customHeight="1">
      <c r="A8" s="13">
        <v>2</v>
      </c>
      <c r="B8" s="7" t="s">
        <v>27</v>
      </c>
      <c r="C8" s="81">
        <f>HLOOKUP(B8,'პრემიები(მიღებული გადაზღვევა)'!$C$4:$AL$22,19,)</f>
        <v>0</v>
      </c>
      <c r="D8" s="82">
        <f aca="true" t="shared" si="0" ref="D8:D21">C8/$C$25</f>
        <v>0</v>
      </c>
    </row>
    <row r="9" spans="1:4" ht="27" customHeight="1">
      <c r="A9" s="13">
        <v>3</v>
      </c>
      <c r="B9" s="7" t="s">
        <v>34</v>
      </c>
      <c r="C9" s="81">
        <f>HLOOKUP(B9,'პრემიები(მიღებული გადაზღვევა)'!$C$4:$AL$22,19,)</f>
        <v>0</v>
      </c>
      <c r="D9" s="82">
        <f t="shared" si="0"/>
        <v>0</v>
      </c>
    </row>
    <row r="10" spans="1:4" ht="27" customHeight="1">
      <c r="A10" s="13">
        <v>4</v>
      </c>
      <c r="B10" s="7" t="s">
        <v>6</v>
      </c>
      <c r="C10" s="81">
        <f>HLOOKUP(B10,'პრემიები(მიღებული გადაზღვევა)'!$C$4:$AL$22,19,)</f>
        <v>0</v>
      </c>
      <c r="D10" s="82">
        <f t="shared" si="0"/>
        <v>0</v>
      </c>
    </row>
    <row r="11" spans="1:4" ht="27" customHeight="1">
      <c r="A11" s="13">
        <v>5</v>
      </c>
      <c r="B11" s="7" t="s">
        <v>35</v>
      </c>
      <c r="C11" s="81">
        <f>HLOOKUP(B11,'პრემიები(მიღებული გადაზღვევა)'!$C$4:$AL$22,19,)</f>
        <v>1532.4144</v>
      </c>
      <c r="D11" s="82">
        <f t="shared" si="0"/>
        <v>4.055362168956327E-05</v>
      </c>
    </row>
    <row r="12" spans="1:4" ht="27" customHeight="1">
      <c r="A12" s="13">
        <v>6</v>
      </c>
      <c r="B12" s="7" t="s">
        <v>7</v>
      </c>
      <c r="C12" s="81">
        <f>HLOOKUP(B12,'პრემიები(მიღებული გადაზღვევა)'!$C$4:$AL$22,19,)</f>
        <v>0</v>
      </c>
      <c r="D12" s="82">
        <f t="shared" si="0"/>
        <v>0</v>
      </c>
    </row>
    <row r="13" spans="1:4" ht="27" customHeight="1">
      <c r="A13" s="13">
        <v>7</v>
      </c>
      <c r="B13" s="7" t="s">
        <v>8</v>
      </c>
      <c r="C13" s="81">
        <f>HLOOKUP(B13,'პრემიები(მიღებული გადაზღვევა)'!$C$4:$AL$22,19,)</f>
        <v>0</v>
      </c>
      <c r="D13" s="82">
        <f t="shared" si="0"/>
        <v>0</v>
      </c>
    </row>
    <row r="14" spans="1:4" ht="27" customHeight="1">
      <c r="A14" s="13">
        <v>8</v>
      </c>
      <c r="B14" s="7" t="s">
        <v>28</v>
      </c>
      <c r="C14" s="81">
        <f>HLOOKUP(B14,'პრემიები(მიღებული გადაზღვევა)'!$C$4:$AL$22,19,)</f>
        <v>0</v>
      </c>
      <c r="D14" s="82">
        <f t="shared" si="0"/>
        <v>0</v>
      </c>
    </row>
    <row r="15" spans="1:4" ht="27" customHeight="1">
      <c r="A15" s="13">
        <v>9</v>
      </c>
      <c r="B15" s="7" t="s">
        <v>38</v>
      </c>
      <c r="C15" s="81">
        <f>HLOOKUP(B15,'პრემიები(მიღებული გადაზღვევა)'!$C$4:$AL$22,19,)</f>
        <v>0</v>
      </c>
      <c r="D15" s="82">
        <f t="shared" si="0"/>
        <v>0</v>
      </c>
    </row>
    <row r="16" spans="1:4" ht="27" customHeight="1">
      <c r="A16" s="13">
        <v>10</v>
      </c>
      <c r="B16" s="7" t="s">
        <v>29</v>
      </c>
      <c r="C16" s="81">
        <f>HLOOKUP(B16,'პრემიები(მიღებული გადაზღვევა)'!$C$4:$AL$22,19,)</f>
        <v>53953.37</v>
      </c>
      <c r="D16" s="82">
        <f t="shared" si="0"/>
        <v>0.001427815188800779</v>
      </c>
    </row>
    <row r="17" spans="1:4" ht="27" customHeight="1">
      <c r="A17" s="13">
        <v>11</v>
      </c>
      <c r="B17" s="7" t="s">
        <v>30</v>
      </c>
      <c r="C17" s="81">
        <f>HLOOKUP(B17,'პრემიები(მიღებული გადაზღვევა)'!$C$4:$AL$22,19,)</f>
        <v>0</v>
      </c>
      <c r="D17" s="82">
        <f t="shared" si="0"/>
        <v>0</v>
      </c>
    </row>
    <row r="18" spans="1:4" ht="27" customHeight="1">
      <c r="A18" s="13">
        <v>12</v>
      </c>
      <c r="B18" s="7" t="s">
        <v>9</v>
      </c>
      <c r="C18" s="81">
        <f>HLOOKUP(B18,'პრემიები(მიღებული გადაზღვევა)'!$C$4:$AL$22,19,)</f>
        <v>0</v>
      </c>
      <c r="D18" s="82">
        <f t="shared" si="0"/>
        <v>0</v>
      </c>
    </row>
    <row r="19" spans="1:4" ht="27" customHeight="1">
      <c r="A19" s="13">
        <v>13</v>
      </c>
      <c r="B19" s="7" t="s">
        <v>33</v>
      </c>
      <c r="C19" s="81">
        <f>HLOOKUP(B19,'პრემიები(მიღებული გადაზღვევა)'!$C$4:$AL$22,19,)</f>
        <v>37731876.63</v>
      </c>
      <c r="D19" s="82">
        <f t="shared" si="0"/>
        <v>0.9985316311895096</v>
      </c>
    </row>
    <row r="20" spans="1:4" ht="27" customHeight="1">
      <c r="A20" s="13">
        <v>14</v>
      </c>
      <c r="B20" s="7" t="s">
        <v>10</v>
      </c>
      <c r="C20" s="81">
        <f>HLOOKUP(B20,'პრემიები(მიღებული გადაზღვევა)'!$C$4:$AL$22,19,)</f>
        <v>0</v>
      </c>
      <c r="D20" s="82">
        <f t="shared" si="0"/>
        <v>0</v>
      </c>
    </row>
    <row r="21" spans="1:4" ht="27" customHeight="1">
      <c r="A21" s="13">
        <v>15</v>
      </c>
      <c r="B21" s="7" t="s">
        <v>11</v>
      </c>
      <c r="C21" s="81">
        <f>HLOOKUP(B21,'პრემიები(მიღებული გადაზღვევა)'!$C$4:$AL$22,19,)</f>
        <v>0</v>
      </c>
      <c r="D21" s="82">
        <f t="shared" si="0"/>
        <v>0</v>
      </c>
    </row>
    <row r="22" spans="1:4" ht="27" customHeight="1">
      <c r="A22" s="13">
        <v>16</v>
      </c>
      <c r="B22" s="7" t="s">
        <v>12</v>
      </c>
      <c r="C22" s="81">
        <f>HLOOKUP(B22,'პრემიები(მიღებული გადაზღვევა)'!$C$4:$AL$22,19,)</f>
        <v>0</v>
      </c>
      <c r="D22" s="82">
        <f>C22/$C$25</f>
        <v>0</v>
      </c>
    </row>
    <row r="23" spans="1:4" ht="27" customHeight="1">
      <c r="A23" s="13">
        <v>17</v>
      </c>
      <c r="B23" s="7" t="s">
        <v>32</v>
      </c>
      <c r="C23" s="81">
        <f>HLOOKUP(B23,'პრემიები(მიღებული გადაზღვევა)'!$C$4:$AL$22,19,)</f>
        <v>0</v>
      </c>
      <c r="D23" s="82">
        <f>C23/$C$25</f>
        <v>0</v>
      </c>
    </row>
    <row r="24" spans="1:4" ht="27" customHeight="1">
      <c r="A24" s="13">
        <v>18</v>
      </c>
      <c r="B24" s="7" t="s">
        <v>13</v>
      </c>
      <c r="C24" s="81">
        <f>HLOOKUP(B24,'პრემიები(მიღებული გადაზღვევა)'!$C$4:$AL$22,19,)</f>
        <v>0</v>
      </c>
      <c r="D24" s="82">
        <f>C24/$C$25</f>
        <v>0</v>
      </c>
    </row>
    <row r="25" spans="1:4" ht="27" customHeight="1">
      <c r="A25" s="8"/>
      <c r="B25" s="9" t="s">
        <v>14</v>
      </c>
      <c r="C25" s="78">
        <f>SUM(C7:C24)</f>
        <v>37787362.414400004</v>
      </c>
      <c r="D25" s="79">
        <f>SUM(D7:D24)</f>
        <v>1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8515625" style="47" bestFit="1" customWidth="1"/>
    <col min="2" max="2" width="14.421875" style="47" bestFit="1" customWidth="1"/>
    <col min="3" max="5" width="18.00390625" style="47" bestFit="1" customWidth="1"/>
    <col min="6" max="16384" width="9.140625" style="47" customWidth="1"/>
  </cols>
  <sheetData>
    <row r="2" spans="1:5" ht="29.25" customHeight="1">
      <c r="A2" s="44" t="s">
        <v>61</v>
      </c>
      <c r="B2" s="45"/>
      <c r="C2" s="45"/>
      <c r="D2" s="45"/>
      <c r="E2" s="46"/>
    </row>
    <row r="3" spans="1:5" ht="105">
      <c r="A3" s="48" t="s">
        <v>40</v>
      </c>
      <c r="B3" s="48" t="s">
        <v>41</v>
      </c>
      <c r="C3" s="49" t="s">
        <v>7</v>
      </c>
      <c r="D3" s="49" t="s">
        <v>28</v>
      </c>
      <c r="E3" s="49" t="s">
        <v>42</v>
      </c>
    </row>
    <row r="4" spans="1:6" ht="39.75" customHeight="1">
      <c r="A4" s="84">
        <v>42510</v>
      </c>
      <c r="B4" s="84">
        <v>0</v>
      </c>
      <c r="C4" s="84">
        <v>36525</v>
      </c>
      <c r="D4" s="84">
        <v>41</v>
      </c>
      <c r="E4" s="84">
        <v>8</v>
      </c>
      <c r="F4" s="50"/>
    </row>
    <row r="5" spans="1:5" ht="15">
      <c r="A5" s="51"/>
      <c r="B5" s="51"/>
      <c r="C5" s="51"/>
      <c r="D5" s="51"/>
      <c r="E5" s="51"/>
    </row>
    <row r="6" ht="15">
      <c r="F6" s="50"/>
    </row>
    <row r="8" spans="1:5" ht="15">
      <c r="A8" s="50"/>
      <c r="B8" s="50"/>
      <c r="C8" s="50"/>
      <c r="D8" s="50"/>
      <c r="E8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9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8515625" style="25" customWidth="1"/>
    <col min="2" max="2" width="49.57421875" style="25" customWidth="1"/>
    <col min="3" max="40" width="12.7109375" style="25" customWidth="1"/>
    <col min="41" max="16384" width="9.140625" style="25" customWidth="1"/>
  </cols>
  <sheetData>
    <row r="1" spans="1:10" s="20" customFormat="1" ht="28.5" customHeight="1">
      <c r="A1" s="15" t="s">
        <v>62</v>
      </c>
      <c r="B1" s="14"/>
      <c r="C1" s="14"/>
      <c r="D1" s="14"/>
      <c r="E1" s="14"/>
      <c r="F1" s="14"/>
      <c r="G1" s="14"/>
      <c r="H1" s="14"/>
      <c r="I1" s="19"/>
      <c r="J1" s="19"/>
    </row>
    <row r="2" spans="1:1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38" s="22" customFormat="1" ht="18" customHeight="1">
      <c r="A3" s="88" t="s">
        <v>80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94" t="s">
        <v>0</v>
      </c>
      <c r="B4" s="94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33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6" t="s">
        <v>14</v>
      </c>
      <c r="AN4" s="97"/>
    </row>
    <row r="5" spans="1:40" s="22" customFormat="1" ht="25.5">
      <c r="A5" s="95"/>
      <c r="B5" s="95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75" customHeight="1">
      <c r="A6" s="69">
        <v>1</v>
      </c>
      <c r="B6" s="70" t="s">
        <v>48</v>
      </c>
      <c r="C6" s="71">
        <v>5618865.228003999</v>
      </c>
      <c r="D6" s="71">
        <v>1035759.9540701599</v>
      </c>
      <c r="E6" s="71">
        <v>373146.834145</v>
      </c>
      <c r="F6" s="71">
        <v>0</v>
      </c>
      <c r="G6" s="71">
        <v>637958.394475</v>
      </c>
      <c r="H6" s="71">
        <v>903.18472176</v>
      </c>
      <c r="I6" s="71">
        <v>30235198.354381</v>
      </c>
      <c r="J6" s="71">
        <v>95052.87002249999</v>
      </c>
      <c r="K6" s="71">
        <v>9186586.00839616</v>
      </c>
      <c r="L6" s="71">
        <v>290663.2192105</v>
      </c>
      <c r="M6" s="71">
        <v>1167304.96942</v>
      </c>
      <c r="N6" s="71">
        <v>109887.59337952</v>
      </c>
      <c r="O6" s="71">
        <v>0</v>
      </c>
      <c r="P6" s="71">
        <v>0</v>
      </c>
      <c r="Q6" s="71">
        <v>2425.424655</v>
      </c>
      <c r="R6" s="71">
        <v>0</v>
      </c>
      <c r="S6" s="71">
        <v>0</v>
      </c>
      <c r="T6" s="71">
        <v>0</v>
      </c>
      <c r="U6" s="71">
        <v>138285.836</v>
      </c>
      <c r="V6" s="71">
        <v>18147.08847115</v>
      </c>
      <c r="W6" s="71">
        <v>0</v>
      </c>
      <c r="X6" s="71">
        <v>0</v>
      </c>
      <c r="Y6" s="71">
        <v>759686.8258630001</v>
      </c>
      <c r="Z6" s="71">
        <v>419657.04534093</v>
      </c>
      <c r="AA6" s="71">
        <v>7539286.32718</v>
      </c>
      <c r="AB6" s="71">
        <v>5741271.432600421</v>
      </c>
      <c r="AC6" s="71">
        <v>143810.9985</v>
      </c>
      <c r="AD6" s="71">
        <v>123017.99</v>
      </c>
      <c r="AE6" s="71">
        <v>828559.811082</v>
      </c>
      <c r="AF6" s="71">
        <v>662847.8408655999</v>
      </c>
      <c r="AG6" s="71">
        <v>0</v>
      </c>
      <c r="AH6" s="71">
        <v>0</v>
      </c>
      <c r="AI6" s="71">
        <v>2260073.853098</v>
      </c>
      <c r="AJ6" s="71">
        <v>1148632.24564445</v>
      </c>
      <c r="AK6" s="71">
        <v>0</v>
      </c>
      <c r="AL6" s="71">
        <v>0</v>
      </c>
      <c r="AM6" s="72">
        <f aca="true" t="shared" si="0" ref="AM6:AM21">C6+E6+G6+I6+K6+M6+O6+Q6+S6+U6+W6+Y6+AA6+AC6+AE6+AG6+AI6+AK6</f>
        <v>58891188.865199156</v>
      </c>
      <c r="AN6" s="72">
        <f aca="true" t="shared" si="1" ref="AN6:AN21">D6+F6+H6+J6+L6+N6+P6+R6+T6+V6+X6+Z6+AB6+AD6+AF6+AH6+AJ6+AL6</f>
        <v>9645840.464326993</v>
      </c>
    </row>
    <row r="7" spans="1:40" s="24" customFormat="1" ht="24.75" customHeight="1">
      <c r="A7" s="69">
        <v>2</v>
      </c>
      <c r="B7" s="70" t="s">
        <v>77</v>
      </c>
      <c r="C7" s="71">
        <v>2321357.977542004</v>
      </c>
      <c r="D7" s="71">
        <v>270856.21541799227</v>
      </c>
      <c r="E7" s="71">
        <v>1387453.2827599603</v>
      </c>
      <c r="F7" s="71">
        <v>0</v>
      </c>
      <c r="G7" s="71">
        <v>637730.7377319407</v>
      </c>
      <c r="H7" s="71">
        <v>30423.102934999995</v>
      </c>
      <c r="I7" s="71">
        <v>29711896.442614786</v>
      </c>
      <c r="J7" s="71">
        <v>598.914614</v>
      </c>
      <c r="K7" s="71">
        <v>10080107.531636382</v>
      </c>
      <c r="L7" s="71">
        <v>55521.87420599999</v>
      </c>
      <c r="M7" s="71">
        <v>1436828.262279852</v>
      </c>
      <c r="N7" s="71">
        <v>46972.74218064515</v>
      </c>
      <c r="O7" s="71">
        <v>0</v>
      </c>
      <c r="P7" s="71">
        <v>0</v>
      </c>
      <c r="Q7" s="71">
        <v>209287.96000000002</v>
      </c>
      <c r="R7" s="71">
        <v>180925.811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1228559.8190079997</v>
      </c>
      <c r="Z7" s="71">
        <v>233248.41325135482</v>
      </c>
      <c r="AA7" s="71">
        <v>3475274.9134843303</v>
      </c>
      <c r="AB7" s="71">
        <v>2681867.734695</v>
      </c>
      <c r="AC7" s="71">
        <v>0</v>
      </c>
      <c r="AD7" s="71">
        <v>0</v>
      </c>
      <c r="AE7" s="71">
        <v>886721.850141</v>
      </c>
      <c r="AF7" s="71">
        <v>199520.7368346342</v>
      </c>
      <c r="AG7" s="71">
        <v>35524.48699576373</v>
      </c>
      <c r="AH7" s="71">
        <v>0</v>
      </c>
      <c r="AI7" s="71">
        <v>2438825.0867678775</v>
      </c>
      <c r="AJ7" s="71">
        <v>1640833.792506764</v>
      </c>
      <c r="AK7" s="71">
        <v>0</v>
      </c>
      <c r="AL7" s="71">
        <v>0</v>
      </c>
      <c r="AM7" s="72">
        <f t="shared" si="0"/>
        <v>53849568.350961894</v>
      </c>
      <c r="AN7" s="72">
        <f t="shared" si="1"/>
        <v>5340769.33764139</v>
      </c>
    </row>
    <row r="8" spans="1:40" ht="24.75" customHeight="1">
      <c r="A8" s="69">
        <v>3</v>
      </c>
      <c r="B8" s="70" t="s">
        <v>49</v>
      </c>
      <c r="C8" s="71">
        <v>291017.98595899995</v>
      </c>
      <c r="D8" s="71">
        <v>172720.64125408</v>
      </c>
      <c r="E8" s="71">
        <v>85409.85</v>
      </c>
      <c r="F8" s="71">
        <v>0</v>
      </c>
      <c r="G8" s="71">
        <v>114254.18830200001</v>
      </c>
      <c r="H8" s="71">
        <v>4112.69876703</v>
      </c>
      <c r="I8" s="71">
        <v>11632170.63297728</v>
      </c>
      <c r="J8" s="71">
        <v>0</v>
      </c>
      <c r="K8" s="71">
        <v>2316041.7752606003</v>
      </c>
      <c r="L8" s="71">
        <v>89733.851458</v>
      </c>
      <c r="M8" s="71">
        <v>455594.94417</v>
      </c>
      <c r="N8" s="71">
        <v>46901.1122274</v>
      </c>
      <c r="O8" s="71">
        <v>0</v>
      </c>
      <c r="P8" s="71">
        <v>0</v>
      </c>
      <c r="Q8" s="71">
        <v>7887.672</v>
      </c>
      <c r="R8" s="71">
        <v>1049.55657554</v>
      </c>
      <c r="S8" s="71">
        <v>0</v>
      </c>
      <c r="T8" s="71">
        <v>0</v>
      </c>
      <c r="U8" s="71">
        <v>20161.48</v>
      </c>
      <c r="V8" s="71">
        <v>3172.5884</v>
      </c>
      <c r="W8" s="71">
        <v>0</v>
      </c>
      <c r="X8" s="71">
        <v>0</v>
      </c>
      <c r="Y8" s="71">
        <v>211699.800806</v>
      </c>
      <c r="Z8" s="71">
        <v>81822.23996962</v>
      </c>
      <c r="AA8" s="71">
        <v>4466194.004163999</v>
      </c>
      <c r="AB8" s="71">
        <v>4025016.00515309</v>
      </c>
      <c r="AC8" s="71">
        <v>163499.80550882</v>
      </c>
      <c r="AD8" s="71">
        <v>103217.53348782</v>
      </c>
      <c r="AE8" s="71">
        <v>0</v>
      </c>
      <c r="AF8" s="71">
        <v>0</v>
      </c>
      <c r="AG8" s="71">
        <v>0</v>
      </c>
      <c r="AH8" s="71">
        <v>0</v>
      </c>
      <c r="AI8" s="71">
        <v>1241608.685224</v>
      </c>
      <c r="AJ8" s="71">
        <v>1196220.4617260299</v>
      </c>
      <c r="AK8" s="71">
        <v>0</v>
      </c>
      <c r="AL8" s="71">
        <v>0</v>
      </c>
      <c r="AM8" s="72">
        <f t="shared" si="0"/>
        <v>21005540.8243717</v>
      </c>
      <c r="AN8" s="72">
        <f t="shared" si="1"/>
        <v>5723966.689018611</v>
      </c>
    </row>
    <row r="9" spans="1:40" ht="24.75" customHeight="1">
      <c r="A9" s="69">
        <v>4</v>
      </c>
      <c r="B9" s="70" t="s">
        <v>51</v>
      </c>
      <c r="C9" s="71">
        <v>500</v>
      </c>
      <c r="D9" s="71">
        <v>0</v>
      </c>
      <c r="E9" s="71">
        <v>118332.78</v>
      </c>
      <c r="F9" s="71">
        <v>0</v>
      </c>
      <c r="G9" s="71">
        <v>159223.57</v>
      </c>
      <c r="H9" s="71">
        <v>5617.9</v>
      </c>
      <c r="I9" s="71">
        <v>9114293</v>
      </c>
      <c r="J9" s="71">
        <v>0</v>
      </c>
      <c r="K9" s="71">
        <v>2155059.98</v>
      </c>
      <c r="L9" s="71">
        <v>0</v>
      </c>
      <c r="M9" s="71">
        <v>188114.91999999998</v>
      </c>
      <c r="N9" s="71">
        <v>0</v>
      </c>
      <c r="O9" s="71">
        <v>0</v>
      </c>
      <c r="P9" s="71">
        <v>0</v>
      </c>
      <c r="Q9" s="71">
        <v>1733.9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1508936.05</v>
      </c>
      <c r="Z9" s="71">
        <v>1394421</v>
      </c>
      <c r="AA9" s="71">
        <v>1888519.95</v>
      </c>
      <c r="AB9" s="71">
        <v>39872.69</v>
      </c>
      <c r="AC9" s="71">
        <v>11460.7</v>
      </c>
      <c r="AD9" s="71">
        <v>2321.02</v>
      </c>
      <c r="AE9" s="71">
        <v>2253340.97</v>
      </c>
      <c r="AF9" s="71">
        <v>1593610.33</v>
      </c>
      <c r="AG9" s="71">
        <v>0</v>
      </c>
      <c r="AH9" s="71">
        <v>0</v>
      </c>
      <c r="AI9" s="71">
        <v>644314.3300000001</v>
      </c>
      <c r="AJ9" s="71">
        <v>73412.27</v>
      </c>
      <c r="AK9" s="71">
        <v>0</v>
      </c>
      <c r="AL9" s="71">
        <v>0</v>
      </c>
      <c r="AM9" s="72">
        <f t="shared" si="0"/>
        <v>18043830.15</v>
      </c>
      <c r="AN9" s="72">
        <f t="shared" si="1"/>
        <v>3109255.21</v>
      </c>
    </row>
    <row r="10" spans="1:40" ht="24.75" customHeight="1">
      <c r="A10" s="69">
        <v>5</v>
      </c>
      <c r="B10" s="70" t="s">
        <v>78</v>
      </c>
      <c r="C10" s="71">
        <v>646852.3001045716</v>
      </c>
      <c r="D10" s="71">
        <v>69511.8781000003</v>
      </c>
      <c r="E10" s="71">
        <v>0</v>
      </c>
      <c r="F10" s="71">
        <v>0</v>
      </c>
      <c r="G10" s="71">
        <v>98920.0812090004</v>
      </c>
      <c r="H10" s="71">
        <v>47.7281</v>
      </c>
      <c r="I10" s="71">
        <v>0</v>
      </c>
      <c r="J10" s="71">
        <v>0</v>
      </c>
      <c r="K10" s="71">
        <v>2703907.0950110015</v>
      </c>
      <c r="L10" s="71">
        <v>12288.730596000012</v>
      </c>
      <c r="M10" s="71">
        <v>401329.50643499993</v>
      </c>
      <c r="N10" s="71">
        <v>10440.23244301075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328499.9179200001</v>
      </c>
      <c r="Z10" s="71">
        <v>88557.62677198925</v>
      </c>
      <c r="AA10" s="71">
        <v>11268539.463423999</v>
      </c>
      <c r="AB10" s="71">
        <v>9907250.375635915</v>
      </c>
      <c r="AC10" s="71">
        <v>0</v>
      </c>
      <c r="AD10" s="71">
        <v>0</v>
      </c>
      <c r="AE10" s="71">
        <v>363556.8243</v>
      </c>
      <c r="AF10" s="71">
        <v>105812.55147399999</v>
      </c>
      <c r="AG10" s="71">
        <v>0</v>
      </c>
      <c r="AH10" s="71">
        <v>0</v>
      </c>
      <c r="AI10" s="71">
        <v>1064987.6357180001</v>
      </c>
      <c r="AJ10" s="71">
        <v>766032.07336</v>
      </c>
      <c r="AK10" s="71">
        <v>0</v>
      </c>
      <c r="AL10" s="71">
        <v>0</v>
      </c>
      <c r="AM10" s="72">
        <f t="shared" si="0"/>
        <v>16876592.824121572</v>
      </c>
      <c r="AN10" s="72">
        <f t="shared" si="1"/>
        <v>10959941.196480913</v>
      </c>
    </row>
    <row r="11" spans="1:40" ht="24.75" customHeight="1">
      <c r="A11" s="69">
        <v>6</v>
      </c>
      <c r="B11" s="70" t="s">
        <v>53</v>
      </c>
      <c r="C11" s="71">
        <v>87682.3</v>
      </c>
      <c r="D11" s="71">
        <v>0</v>
      </c>
      <c r="E11" s="71">
        <v>19512.83</v>
      </c>
      <c r="F11" s="71">
        <v>0</v>
      </c>
      <c r="G11" s="71">
        <v>33135.55</v>
      </c>
      <c r="H11" s="71">
        <v>52.698</v>
      </c>
      <c r="I11" s="71">
        <v>1590011.69</v>
      </c>
      <c r="J11" s="71">
        <v>0</v>
      </c>
      <c r="K11" s="71">
        <v>459678.48</v>
      </c>
      <c r="L11" s="71">
        <v>0</v>
      </c>
      <c r="M11" s="71">
        <v>179166.61</v>
      </c>
      <c r="N11" s="71">
        <v>12825.192551677294</v>
      </c>
      <c r="O11" s="71">
        <v>0</v>
      </c>
      <c r="P11" s="71">
        <v>0</v>
      </c>
      <c r="Q11" s="71">
        <v>151346.86</v>
      </c>
      <c r="R11" s="71">
        <v>54484.871652</v>
      </c>
      <c r="S11" s="71">
        <v>927185.16</v>
      </c>
      <c r="T11" s="71">
        <v>908916.82</v>
      </c>
      <c r="U11" s="71">
        <v>0</v>
      </c>
      <c r="V11" s="71">
        <v>0</v>
      </c>
      <c r="W11" s="71">
        <v>0</v>
      </c>
      <c r="X11" s="71">
        <v>0</v>
      </c>
      <c r="Y11" s="71">
        <v>649861.95</v>
      </c>
      <c r="Z11" s="71">
        <v>492395.5980185303</v>
      </c>
      <c r="AA11" s="71">
        <v>6226885.850000001</v>
      </c>
      <c r="AB11" s="71">
        <v>5296766.558180697</v>
      </c>
      <c r="AC11" s="71">
        <v>250251.42</v>
      </c>
      <c r="AD11" s="71">
        <v>191971.60890816437</v>
      </c>
      <c r="AE11" s="71">
        <v>464425.16000000003</v>
      </c>
      <c r="AF11" s="71">
        <v>427470.1744784028</v>
      </c>
      <c r="AG11" s="71">
        <v>0</v>
      </c>
      <c r="AH11" s="71">
        <v>0</v>
      </c>
      <c r="AI11" s="71">
        <v>1318843.03</v>
      </c>
      <c r="AJ11" s="71">
        <v>979845.5167528014</v>
      </c>
      <c r="AK11" s="71">
        <v>0</v>
      </c>
      <c r="AL11" s="71">
        <v>0</v>
      </c>
      <c r="AM11" s="72">
        <f t="shared" si="0"/>
        <v>12357986.89</v>
      </c>
      <c r="AN11" s="72">
        <f t="shared" si="1"/>
        <v>8364729.038542274</v>
      </c>
    </row>
    <row r="12" spans="1:40" ht="24.75" customHeight="1">
      <c r="A12" s="69">
        <v>7</v>
      </c>
      <c r="B12" s="70" t="s">
        <v>50</v>
      </c>
      <c r="C12" s="71">
        <v>233371.24176585407</v>
      </c>
      <c r="D12" s="71">
        <v>4829.010507496767</v>
      </c>
      <c r="E12" s="71">
        <v>359420.1483851541</v>
      </c>
      <c r="F12" s="71">
        <v>0</v>
      </c>
      <c r="G12" s="71">
        <v>175751.9646102446</v>
      </c>
      <c r="H12" s="71">
        <v>41827.20777715821</v>
      </c>
      <c r="I12" s="71">
        <v>4089494.8583014957</v>
      </c>
      <c r="J12" s="71">
        <v>0</v>
      </c>
      <c r="K12" s="71">
        <v>1415469.9650522748</v>
      </c>
      <c r="L12" s="71">
        <v>110282.57192656976</v>
      </c>
      <c r="M12" s="71">
        <v>168384.09078408504</v>
      </c>
      <c r="N12" s="71">
        <v>38648.38630966854</v>
      </c>
      <c r="O12" s="71">
        <v>0</v>
      </c>
      <c r="P12" s="71">
        <v>0</v>
      </c>
      <c r="Q12" s="71">
        <v>1169376.125231937</v>
      </c>
      <c r="R12" s="71">
        <v>1155506.790840918</v>
      </c>
      <c r="S12" s="71">
        <v>887292.3905011883</v>
      </c>
      <c r="T12" s="71">
        <v>869239.8507882417</v>
      </c>
      <c r="U12" s="71">
        <v>0</v>
      </c>
      <c r="V12" s="71">
        <v>0</v>
      </c>
      <c r="W12" s="71">
        <v>0</v>
      </c>
      <c r="X12" s="71">
        <v>0</v>
      </c>
      <c r="Y12" s="71">
        <v>251563.95416881258</v>
      </c>
      <c r="Z12" s="71">
        <v>138153.49239016214</v>
      </c>
      <c r="AA12" s="71">
        <v>815777.6733455376</v>
      </c>
      <c r="AB12" s="71">
        <v>661070.1219684765</v>
      </c>
      <c r="AC12" s="71">
        <v>174957.90654639486</v>
      </c>
      <c r="AD12" s="71">
        <v>81060.6393523481</v>
      </c>
      <c r="AE12" s="71">
        <v>0</v>
      </c>
      <c r="AF12" s="71">
        <v>0</v>
      </c>
      <c r="AG12" s="71">
        <v>0</v>
      </c>
      <c r="AH12" s="71">
        <v>0</v>
      </c>
      <c r="AI12" s="71">
        <v>99832.5655</v>
      </c>
      <c r="AJ12" s="71">
        <v>75148.64641166666</v>
      </c>
      <c r="AK12" s="71">
        <v>0</v>
      </c>
      <c r="AL12" s="71">
        <v>0</v>
      </c>
      <c r="AM12" s="72">
        <f t="shared" si="0"/>
        <v>9840692.88419298</v>
      </c>
      <c r="AN12" s="72">
        <f t="shared" si="1"/>
        <v>3175766.7182727065</v>
      </c>
    </row>
    <row r="13" spans="1:40" ht="24.75" customHeight="1">
      <c r="A13" s="69">
        <v>8</v>
      </c>
      <c r="B13" s="70" t="s">
        <v>79</v>
      </c>
      <c r="C13" s="71">
        <v>414643.7625000032</v>
      </c>
      <c r="D13" s="71">
        <v>0</v>
      </c>
      <c r="E13" s="71">
        <v>342952.37230000197</v>
      </c>
      <c r="F13" s="71">
        <v>0</v>
      </c>
      <c r="G13" s="71">
        <v>245550.1781526878</v>
      </c>
      <c r="H13" s="71">
        <v>0</v>
      </c>
      <c r="I13" s="71">
        <v>5668279.7102999585</v>
      </c>
      <c r="J13" s="71">
        <v>0</v>
      </c>
      <c r="K13" s="71">
        <v>1354984.3306409838</v>
      </c>
      <c r="L13" s="71">
        <v>0</v>
      </c>
      <c r="M13" s="71">
        <v>145733.79663895184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2000</v>
      </c>
      <c r="AJ13" s="71">
        <v>0</v>
      </c>
      <c r="AK13" s="71">
        <v>0</v>
      </c>
      <c r="AL13" s="71">
        <v>0</v>
      </c>
      <c r="AM13" s="72">
        <f t="shared" si="0"/>
        <v>8174144.1505325865</v>
      </c>
      <c r="AN13" s="72">
        <f t="shared" si="1"/>
        <v>0</v>
      </c>
    </row>
    <row r="14" spans="1:40" ht="24.75" customHeight="1">
      <c r="A14" s="69">
        <v>9</v>
      </c>
      <c r="B14" s="70" t="s">
        <v>52</v>
      </c>
      <c r="C14" s="71">
        <v>283935.89</v>
      </c>
      <c r="D14" s="71">
        <v>0</v>
      </c>
      <c r="E14" s="71">
        <v>74679.07</v>
      </c>
      <c r="F14" s="71">
        <v>0</v>
      </c>
      <c r="G14" s="71">
        <v>159371.16000000006</v>
      </c>
      <c r="H14" s="71">
        <v>2738.74</v>
      </c>
      <c r="I14" s="71">
        <v>6254560.629999997</v>
      </c>
      <c r="J14" s="71">
        <v>0</v>
      </c>
      <c r="K14" s="71">
        <v>315399.24</v>
      </c>
      <c r="L14" s="71">
        <v>145591.18</v>
      </c>
      <c r="M14" s="71">
        <v>42907.57000000002</v>
      </c>
      <c r="N14" s="71">
        <v>20373.71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30971.560000000016</v>
      </c>
      <c r="Z14" s="71">
        <v>15485.93</v>
      </c>
      <c r="AA14" s="71">
        <v>47996.13</v>
      </c>
      <c r="AB14" s="71">
        <v>36762.18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4238.829999999998</v>
      </c>
      <c r="AJ14" s="71">
        <v>0</v>
      </c>
      <c r="AK14" s="71">
        <v>0</v>
      </c>
      <c r="AL14" s="71">
        <v>0</v>
      </c>
      <c r="AM14" s="72">
        <f t="shared" si="0"/>
        <v>7214060.079999997</v>
      </c>
      <c r="AN14" s="72">
        <f t="shared" si="1"/>
        <v>220951.73999999996</v>
      </c>
    </row>
    <row r="15" spans="1:40" ht="24.75" customHeight="1">
      <c r="A15" s="69">
        <v>10</v>
      </c>
      <c r="B15" s="70" t="s">
        <v>75</v>
      </c>
      <c r="C15" s="71">
        <v>70437.64879398176</v>
      </c>
      <c r="D15" s="71">
        <v>0</v>
      </c>
      <c r="E15" s="71">
        <v>507135.8588061496</v>
      </c>
      <c r="F15" s="71">
        <v>0</v>
      </c>
      <c r="G15" s="71">
        <v>28215.92383071268</v>
      </c>
      <c r="H15" s="71">
        <v>0</v>
      </c>
      <c r="I15" s="71">
        <v>4411946.901456731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2">
        <f t="shared" si="0"/>
        <v>5017736.332887575</v>
      </c>
      <c r="AN15" s="72">
        <f t="shared" si="1"/>
        <v>0</v>
      </c>
    </row>
    <row r="16" spans="1:40" ht="24.75" customHeight="1">
      <c r="A16" s="69">
        <v>11</v>
      </c>
      <c r="B16" s="70" t="s">
        <v>56</v>
      </c>
      <c r="C16" s="71">
        <v>13497</v>
      </c>
      <c r="D16" s="71">
        <v>0</v>
      </c>
      <c r="E16" s="71">
        <v>16696.92</v>
      </c>
      <c r="F16" s="71">
        <v>0</v>
      </c>
      <c r="G16" s="71">
        <v>48214.0935</v>
      </c>
      <c r="H16" s="71">
        <v>29181.260000000002</v>
      </c>
      <c r="I16" s="71">
        <v>1905817.73</v>
      </c>
      <c r="J16" s="71">
        <v>24583.73</v>
      </c>
      <c r="K16" s="71">
        <v>702876</v>
      </c>
      <c r="L16" s="71">
        <v>111256</v>
      </c>
      <c r="M16" s="71">
        <v>163248.49</v>
      </c>
      <c r="N16" s="71">
        <v>40505.61</v>
      </c>
      <c r="O16" s="71">
        <v>0</v>
      </c>
      <c r="P16" s="71">
        <v>0</v>
      </c>
      <c r="Q16" s="71">
        <v>41856</v>
      </c>
      <c r="R16" s="71">
        <v>40568</v>
      </c>
      <c r="S16" s="71">
        <v>732336</v>
      </c>
      <c r="T16" s="71">
        <v>731982</v>
      </c>
      <c r="U16" s="71">
        <v>63462.549999999996</v>
      </c>
      <c r="V16" s="71">
        <v>47075.3</v>
      </c>
      <c r="W16" s="71">
        <v>0</v>
      </c>
      <c r="X16" s="71">
        <v>0</v>
      </c>
      <c r="Y16" s="71">
        <v>45084.73</v>
      </c>
      <c r="Z16" s="71">
        <v>34638</v>
      </c>
      <c r="AA16" s="71">
        <v>267707</v>
      </c>
      <c r="AB16" s="71">
        <v>195788</v>
      </c>
      <c r="AC16" s="71">
        <v>0</v>
      </c>
      <c r="AD16" s="71">
        <v>0</v>
      </c>
      <c r="AE16" s="71">
        <v>55768</v>
      </c>
      <c r="AF16" s="71">
        <v>0</v>
      </c>
      <c r="AG16" s="71">
        <v>0</v>
      </c>
      <c r="AH16" s="71">
        <v>0</v>
      </c>
      <c r="AI16" s="71">
        <v>97367</v>
      </c>
      <c r="AJ16" s="71">
        <v>34688.24</v>
      </c>
      <c r="AK16" s="71">
        <v>0</v>
      </c>
      <c r="AL16" s="71">
        <v>0</v>
      </c>
      <c r="AM16" s="72">
        <f t="shared" si="0"/>
        <v>4153931.5135</v>
      </c>
      <c r="AN16" s="72">
        <f t="shared" si="1"/>
        <v>1290266.14</v>
      </c>
    </row>
    <row r="17" spans="1:40" ht="24.75" customHeight="1">
      <c r="A17" s="69">
        <v>12</v>
      </c>
      <c r="B17" s="70" t="s">
        <v>54</v>
      </c>
      <c r="C17" s="71">
        <v>689.7700000000001</v>
      </c>
      <c r="D17" s="71">
        <v>0</v>
      </c>
      <c r="E17" s="71">
        <v>25450.155555555557</v>
      </c>
      <c r="F17" s="71">
        <v>0</v>
      </c>
      <c r="G17" s="71">
        <v>41829.36966575347</v>
      </c>
      <c r="H17" s="71">
        <v>593.24</v>
      </c>
      <c r="I17" s="71">
        <v>1650811.7338475515</v>
      </c>
      <c r="J17" s="71">
        <v>0</v>
      </c>
      <c r="K17" s="71">
        <v>176129.39067328774</v>
      </c>
      <c r="L17" s="71">
        <v>0</v>
      </c>
      <c r="M17" s="71">
        <v>23975.76119863014</v>
      </c>
      <c r="N17" s="71">
        <v>0</v>
      </c>
      <c r="O17" s="71">
        <v>0</v>
      </c>
      <c r="P17" s="71">
        <v>0</v>
      </c>
      <c r="Q17" s="71">
        <v>595716.1799999999</v>
      </c>
      <c r="R17" s="71">
        <v>588629.91</v>
      </c>
      <c r="S17" s="71">
        <v>865286.1500000001</v>
      </c>
      <c r="T17" s="71">
        <v>852447.31</v>
      </c>
      <c r="U17" s="71">
        <v>0</v>
      </c>
      <c r="V17" s="71">
        <v>0</v>
      </c>
      <c r="W17" s="71">
        <v>0</v>
      </c>
      <c r="X17" s="71">
        <v>0</v>
      </c>
      <c r="Y17" s="71">
        <v>74133.32978500072</v>
      </c>
      <c r="Z17" s="71">
        <v>57569.07</v>
      </c>
      <c r="AA17" s="71">
        <v>191151.78379400002</v>
      </c>
      <c r="AB17" s="71">
        <v>89780.55</v>
      </c>
      <c r="AC17" s="71">
        <v>0</v>
      </c>
      <c r="AD17" s="71">
        <v>0</v>
      </c>
      <c r="AE17" s="71">
        <v>5424.638275764082</v>
      </c>
      <c r="AF17" s="71">
        <v>0</v>
      </c>
      <c r="AG17" s="71">
        <v>0</v>
      </c>
      <c r="AH17" s="71">
        <v>0</v>
      </c>
      <c r="AI17" s="71">
        <v>54910.52</v>
      </c>
      <c r="AJ17" s="71">
        <v>12171.6</v>
      </c>
      <c r="AK17" s="71">
        <v>0</v>
      </c>
      <c r="AL17" s="71">
        <v>0</v>
      </c>
      <c r="AM17" s="72">
        <f t="shared" si="0"/>
        <v>3705508.7827955424</v>
      </c>
      <c r="AN17" s="72">
        <f t="shared" si="1"/>
        <v>1601191.6800000002</v>
      </c>
    </row>
    <row r="18" spans="1:40" ht="24.75" customHeight="1">
      <c r="A18" s="69">
        <v>13</v>
      </c>
      <c r="B18" s="70" t="s">
        <v>55</v>
      </c>
      <c r="C18" s="71">
        <v>1143005.4</v>
      </c>
      <c r="D18" s="71">
        <v>0</v>
      </c>
      <c r="E18" s="71">
        <v>11673.11</v>
      </c>
      <c r="F18" s="71">
        <v>0</v>
      </c>
      <c r="G18" s="71">
        <v>446.4</v>
      </c>
      <c r="H18" s="71">
        <v>0</v>
      </c>
      <c r="I18" s="71">
        <v>177551.26</v>
      </c>
      <c r="J18" s="71">
        <v>0</v>
      </c>
      <c r="K18" s="71">
        <v>237568.63</v>
      </c>
      <c r="L18" s="71">
        <v>0</v>
      </c>
      <c r="M18" s="71">
        <v>723.6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36378</v>
      </c>
      <c r="AB18" s="71">
        <v>0</v>
      </c>
      <c r="AC18" s="71">
        <v>0</v>
      </c>
      <c r="AD18" s="71">
        <v>0</v>
      </c>
      <c r="AE18" s="71">
        <v>29495.18</v>
      </c>
      <c r="AF18" s="71">
        <v>0</v>
      </c>
      <c r="AG18" s="71">
        <v>76899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2">
        <f t="shared" si="0"/>
        <v>1713740.5799999998</v>
      </c>
      <c r="AN18" s="72">
        <f t="shared" si="1"/>
        <v>0</v>
      </c>
    </row>
    <row r="19" spans="1:40" ht="24.75" customHeight="1">
      <c r="A19" s="69">
        <v>14</v>
      </c>
      <c r="B19" s="87" t="s">
        <v>76</v>
      </c>
      <c r="C19" s="71">
        <v>0</v>
      </c>
      <c r="D19" s="71">
        <v>0</v>
      </c>
      <c r="E19" s="71">
        <v>48</v>
      </c>
      <c r="F19" s="71">
        <v>0</v>
      </c>
      <c r="G19" s="71">
        <v>14242.13</v>
      </c>
      <c r="H19" s="71">
        <v>0</v>
      </c>
      <c r="I19" s="71">
        <v>0</v>
      </c>
      <c r="J19" s="71">
        <v>0</v>
      </c>
      <c r="K19" s="71">
        <v>345756.82</v>
      </c>
      <c r="L19" s="71">
        <v>98322.55</v>
      </c>
      <c r="M19" s="71">
        <v>32201.57</v>
      </c>
      <c r="N19" s="71">
        <v>9395.01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124784.84</v>
      </c>
      <c r="AB19" s="71">
        <v>42899.81</v>
      </c>
      <c r="AC19" s="71">
        <v>0</v>
      </c>
      <c r="AD19" s="71">
        <v>0</v>
      </c>
      <c r="AE19" s="71">
        <v>12050</v>
      </c>
      <c r="AF19" s="71">
        <v>5918.16</v>
      </c>
      <c r="AG19" s="71">
        <v>0</v>
      </c>
      <c r="AH19" s="71">
        <v>0</v>
      </c>
      <c r="AI19" s="71">
        <v>1794.04</v>
      </c>
      <c r="AJ19" s="71">
        <v>897.02</v>
      </c>
      <c r="AK19" s="71">
        <v>0</v>
      </c>
      <c r="AL19" s="71">
        <v>0</v>
      </c>
      <c r="AM19" s="72">
        <f t="shared" si="0"/>
        <v>530877.4</v>
      </c>
      <c r="AN19" s="72">
        <f t="shared" si="1"/>
        <v>157432.55</v>
      </c>
    </row>
    <row r="20" spans="1:40" ht="24.75" customHeight="1">
      <c r="A20" s="69">
        <v>15</v>
      </c>
      <c r="B20" s="87" t="s">
        <v>58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620.2</v>
      </c>
      <c r="Z20" s="71">
        <v>446.3668</v>
      </c>
      <c r="AA20" s="71">
        <v>300</v>
      </c>
      <c r="AB20" s="71">
        <v>0</v>
      </c>
      <c r="AC20" s="71">
        <v>0</v>
      </c>
      <c r="AD20" s="71">
        <v>0</v>
      </c>
      <c r="AE20" s="71">
        <v>79732.7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2">
        <f t="shared" si="0"/>
        <v>80652.9</v>
      </c>
      <c r="AN20" s="72">
        <f t="shared" si="1"/>
        <v>446.3668</v>
      </c>
    </row>
    <row r="21" spans="1:40" ht="24.75" customHeight="1">
      <c r="A21" s="69">
        <v>16</v>
      </c>
      <c r="B21" s="87" t="s">
        <v>57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2">
        <f t="shared" si="0"/>
        <v>0</v>
      </c>
      <c r="AN21" s="72">
        <f t="shared" si="1"/>
        <v>0</v>
      </c>
    </row>
    <row r="22" spans="1:40" ht="12.75">
      <c r="A22" s="73"/>
      <c r="B22" s="74" t="s">
        <v>1</v>
      </c>
      <c r="C22" s="75">
        <f>SUM(C6:C21)</f>
        <v>11125856.504669417</v>
      </c>
      <c r="D22" s="75">
        <f aca="true" t="shared" si="2" ref="D22:AN22">SUM(D6:D21)</f>
        <v>1553677.6993497293</v>
      </c>
      <c r="E22" s="75">
        <f t="shared" si="2"/>
        <v>3321911.211951821</v>
      </c>
      <c r="F22" s="75">
        <f t="shared" si="2"/>
        <v>0</v>
      </c>
      <c r="G22" s="75">
        <f t="shared" si="2"/>
        <v>2394843.7414773395</v>
      </c>
      <c r="H22" s="75">
        <f t="shared" si="2"/>
        <v>115497.76030094821</v>
      </c>
      <c r="I22" s="75">
        <f t="shared" si="2"/>
        <v>106442032.9438788</v>
      </c>
      <c r="J22" s="75">
        <f t="shared" si="2"/>
        <v>120235.51463649998</v>
      </c>
      <c r="K22" s="75">
        <f t="shared" si="2"/>
        <v>31449565.24667069</v>
      </c>
      <c r="L22" s="75">
        <f t="shared" si="2"/>
        <v>913659.9773970698</v>
      </c>
      <c r="M22" s="75">
        <f t="shared" si="2"/>
        <v>4405514.090926519</v>
      </c>
      <c r="N22" s="75">
        <f t="shared" si="2"/>
        <v>335949.58909192175</v>
      </c>
      <c r="O22" s="75">
        <f t="shared" si="2"/>
        <v>0</v>
      </c>
      <c r="P22" s="75">
        <f t="shared" si="2"/>
        <v>0</v>
      </c>
      <c r="Q22" s="75">
        <f t="shared" si="2"/>
        <v>2179630.121886937</v>
      </c>
      <c r="R22" s="75">
        <f t="shared" si="2"/>
        <v>2021164.9400684582</v>
      </c>
      <c r="S22" s="75">
        <f t="shared" si="2"/>
        <v>3412099.7005011886</v>
      </c>
      <c r="T22" s="75">
        <f t="shared" si="2"/>
        <v>3362585.9807882416</v>
      </c>
      <c r="U22" s="75">
        <f t="shared" si="2"/>
        <v>221909.866</v>
      </c>
      <c r="V22" s="75">
        <f t="shared" si="2"/>
        <v>68394.97687115001</v>
      </c>
      <c r="W22" s="75">
        <f t="shared" si="2"/>
        <v>0</v>
      </c>
      <c r="X22" s="75">
        <f t="shared" si="2"/>
        <v>0</v>
      </c>
      <c r="Y22" s="75">
        <f t="shared" si="2"/>
        <v>5089618.137550813</v>
      </c>
      <c r="Z22" s="75">
        <f t="shared" si="2"/>
        <v>2956394.782542587</v>
      </c>
      <c r="AA22" s="75">
        <f t="shared" si="2"/>
        <v>36348795.93539187</v>
      </c>
      <c r="AB22" s="75">
        <f t="shared" si="2"/>
        <v>28718345.4582336</v>
      </c>
      <c r="AC22" s="75">
        <f t="shared" si="2"/>
        <v>743980.8305552148</v>
      </c>
      <c r="AD22" s="75">
        <f t="shared" si="2"/>
        <v>501588.7917483325</v>
      </c>
      <c r="AE22" s="75">
        <f t="shared" si="2"/>
        <v>4979075.133798764</v>
      </c>
      <c r="AF22" s="75">
        <f t="shared" si="2"/>
        <v>2995179.793652637</v>
      </c>
      <c r="AG22" s="75">
        <f t="shared" si="2"/>
        <v>112423.48699576373</v>
      </c>
      <c r="AH22" s="75">
        <f t="shared" si="2"/>
        <v>0</v>
      </c>
      <c r="AI22" s="75">
        <f t="shared" si="2"/>
        <v>9228795.576307878</v>
      </c>
      <c r="AJ22" s="75">
        <f t="shared" si="2"/>
        <v>5927881.8664017115</v>
      </c>
      <c r="AK22" s="75">
        <f t="shared" si="2"/>
        <v>0</v>
      </c>
      <c r="AL22" s="75">
        <f t="shared" si="2"/>
        <v>0</v>
      </c>
      <c r="AM22" s="75">
        <f t="shared" si="2"/>
        <v>221456052.52856302</v>
      </c>
      <c r="AN22" s="75">
        <f t="shared" si="2"/>
        <v>49590557.13108289</v>
      </c>
    </row>
    <row r="23" s="27" customFormat="1" ht="12.75" customHeight="1"/>
    <row r="24" spans="2:40" ht="13.5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2:40" ht="12.75" customHeight="1">
      <c r="B25" s="91" t="s">
        <v>63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AM25" s="28"/>
      <c r="AN25" s="28"/>
    </row>
    <row r="26" spans="2:40" ht="17.25" customHeight="1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1"/>
      <c r="P26" s="11"/>
      <c r="Q26" s="28"/>
      <c r="R26" s="28"/>
      <c r="AN26" s="28"/>
    </row>
    <row r="27" spans="15:16" ht="12.75" customHeight="1">
      <c r="O27" s="11"/>
      <c r="P27" s="11"/>
    </row>
    <row r="29" spans="3:38" ht="12.7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</sheetData>
  <sheetProtection/>
  <mergeCells count="22">
    <mergeCell ref="AM4:AN4"/>
    <mergeCell ref="Y4:Z4"/>
    <mergeCell ref="AA4:AB4"/>
    <mergeCell ref="AC4:AD4"/>
    <mergeCell ref="AE4:AF4"/>
    <mergeCell ref="AG4:AH4"/>
    <mergeCell ref="AK4:AL4"/>
    <mergeCell ref="AI4:AJ4"/>
    <mergeCell ref="O4:P4"/>
    <mergeCell ref="U4:V4"/>
    <mergeCell ref="W4:X4"/>
    <mergeCell ref="Q4:R4"/>
    <mergeCell ref="S4:T4"/>
    <mergeCell ref="B25:N26"/>
    <mergeCell ref="I4:J4"/>
    <mergeCell ref="K4:L4"/>
    <mergeCell ref="M4:N4"/>
    <mergeCell ref="A4:A5"/>
    <mergeCell ref="B4:B5"/>
    <mergeCell ref="C4:D4"/>
    <mergeCell ref="E4:F4"/>
    <mergeCell ref="G4:H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0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" sqref="B6"/>
    </sheetView>
  </sheetViews>
  <sheetFormatPr defaultColWidth="9.140625" defaultRowHeight="12.75"/>
  <cols>
    <col min="1" max="1" width="3.28125" style="31" customWidth="1"/>
    <col min="2" max="2" width="50.28125" style="31" customWidth="1"/>
    <col min="3" max="3" width="15.5742187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1875" style="31" customWidth="1"/>
    <col min="9" max="28" width="12.7109375" style="31" customWidth="1"/>
    <col min="29" max="29" width="14.57421875" style="31" customWidth="1"/>
    <col min="30" max="38" width="12.7109375" style="31" customWidth="1"/>
    <col min="39" max="39" width="15.421875" style="31" customWidth="1"/>
    <col min="40" max="40" width="14.140625" style="31" customWidth="1"/>
    <col min="41" max="16384" width="9.140625" style="31" customWidth="1"/>
  </cols>
  <sheetData>
    <row r="1" s="18" customFormat="1" ht="20.25" customHeight="1">
      <c r="A1" s="16" t="s">
        <v>64</v>
      </c>
    </row>
    <row r="2" spans="1:39" ht="19.5" customHeight="1">
      <c r="A2" s="21" t="s">
        <v>39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1"/>
    </row>
    <row r="3" spans="1:39" ht="19.5" customHeight="1">
      <c r="A3" s="88" t="s">
        <v>80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1"/>
    </row>
    <row r="4" spans="1:40" ht="82.5" customHeight="1">
      <c r="A4" s="94" t="s">
        <v>0</v>
      </c>
      <c r="B4" s="94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31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2" t="s">
        <v>14</v>
      </c>
      <c r="AN4" s="93"/>
    </row>
    <row r="5" spans="1:40" ht="25.5">
      <c r="A5" s="95"/>
      <c r="B5" s="95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75" customHeight="1">
      <c r="A6" s="69">
        <v>1</v>
      </c>
      <c r="B6" s="70" t="s">
        <v>77</v>
      </c>
      <c r="C6" s="71">
        <v>2897463.0929096723</v>
      </c>
      <c r="D6" s="71">
        <v>2679671.378308612</v>
      </c>
      <c r="E6" s="71">
        <v>1286900.5501440067</v>
      </c>
      <c r="F6" s="71">
        <v>1286900.5501440067</v>
      </c>
      <c r="G6" s="71">
        <v>533876.0170079755</v>
      </c>
      <c r="H6" s="71">
        <v>508024.68678541196</v>
      </c>
      <c r="I6" s="71">
        <v>23044087.6002516</v>
      </c>
      <c r="J6" s="71">
        <v>23033910.78815303</v>
      </c>
      <c r="K6" s="71">
        <v>8661440.533152917</v>
      </c>
      <c r="L6" s="71">
        <v>8590826.17689777</v>
      </c>
      <c r="M6" s="71">
        <v>1258040.248175527</v>
      </c>
      <c r="N6" s="71">
        <v>1185212.442797882</v>
      </c>
      <c r="O6" s="71">
        <v>0</v>
      </c>
      <c r="P6" s="71">
        <v>0</v>
      </c>
      <c r="Q6" s="71">
        <v>188145.22778496938</v>
      </c>
      <c r="R6" s="71">
        <v>15421.798655969382</v>
      </c>
      <c r="S6" s="71">
        <v>0</v>
      </c>
      <c r="T6" s="71">
        <v>0</v>
      </c>
      <c r="U6" s="71">
        <v>7351.249315</v>
      </c>
      <c r="V6" s="71">
        <v>3031.165134</v>
      </c>
      <c r="W6" s="71">
        <v>0</v>
      </c>
      <c r="X6" s="71">
        <v>0</v>
      </c>
      <c r="Y6" s="71">
        <v>1147760.2383529993</v>
      </c>
      <c r="Z6" s="71">
        <v>937853.3873685008</v>
      </c>
      <c r="AA6" s="71">
        <v>9144702.005193511</v>
      </c>
      <c r="AB6" s="71">
        <v>3415750.1207647426</v>
      </c>
      <c r="AC6" s="71">
        <v>0</v>
      </c>
      <c r="AD6" s="71">
        <v>0</v>
      </c>
      <c r="AE6" s="71">
        <v>970924.3234819999</v>
      </c>
      <c r="AF6" s="71">
        <v>790756.9412170991</v>
      </c>
      <c r="AG6" s="71">
        <v>73467.70870329323</v>
      </c>
      <c r="AH6" s="71">
        <v>73467.70870329323</v>
      </c>
      <c r="AI6" s="71">
        <v>2179760.129973877</v>
      </c>
      <c r="AJ6" s="71">
        <v>706326.2785346755</v>
      </c>
      <c r="AK6" s="71">
        <v>0</v>
      </c>
      <c r="AL6" s="71">
        <v>0</v>
      </c>
      <c r="AM6" s="72">
        <f aca="true" t="shared" si="0" ref="AM6:AM21">C6+E6+G6+I6+K6+M6+O6+Q6+S6+U6+W6+Y6+AA6+AC6+AE6+AG6+AI6+AK6</f>
        <v>51393918.92444734</v>
      </c>
      <c r="AN6" s="72">
        <f aca="true" t="shared" si="1" ref="AN6:AN21">D6+F6+H6+J6+L6+N6+P6+R6+T6+V6+X6+Z6+AB6+AD6+AF6+AH6+AJ6+AL6</f>
        <v>43227153.42346499</v>
      </c>
    </row>
    <row r="7" spans="1:40" ht="24.75" customHeight="1">
      <c r="A7" s="69">
        <v>2</v>
      </c>
      <c r="B7" s="70" t="s">
        <v>48</v>
      </c>
      <c r="C7" s="71">
        <v>4662786.840372458</v>
      </c>
      <c r="D7" s="71">
        <v>3453761.766604293</v>
      </c>
      <c r="E7" s="71">
        <v>373115.53111678315</v>
      </c>
      <c r="F7" s="71">
        <v>373115.53111678315</v>
      </c>
      <c r="G7" s="71">
        <v>494499.264837391</v>
      </c>
      <c r="H7" s="71">
        <v>493596.01101089094</v>
      </c>
      <c r="I7" s="71">
        <v>22851086.64481287</v>
      </c>
      <c r="J7" s="71">
        <v>22791395.42884937</v>
      </c>
      <c r="K7" s="71">
        <v>8163965.429940856</v>
      </c>
      <c r="L7" s="71">
        <v>7951063.812626429</v>
      </c>
      <c r="M7" s="71">
        <v>972518.0678003812</v>
      </c>
      <c r="N7" s="71">
        <v>937001.5036112813</v>
      </c>
      <c r="O7" s="71">
        <v>0</v>
      </c>
      <c r="P7" s="71">
        <v>0</v>
      </c>
      <c r="Q7" s="71">
        <v>17840.49188087912</v>
      </c>
      <c r="R7" s="71">
        <v>8095.163915494504</v>
      </c>
      <c r="S7" s="71">
        <v>0</v>
      </c>
      <c r="T7" s="71">
        <v>0</v>
      </c>
      <c r="U7" s="71">
        <v>202930.93160989013</v>
      </c>
      <c r="V7" s="71">
        <v>155064.29801456915</v>
      </c>
      <c r="W7" s="71">
        <v>0</v>
      </c>
      <c r="X7" s="71">
        <v>0</v>
      </c>
      <c r="Y7" s="71">
        <v>755493.7947397658</v>
      </c>
      <c r="Z7" s="71">
        <v>475318.05162884714</v>
      </c>
      <c r="AA7" s="71">
        <v>6710435.914814976</v>
      </c>
      <c r="AB7" s="71">
        <v>1586698.3738469817</v>
      </c>
      <c r="AC7" s="71">
        <v>337903.20608175907</v>
      </c>
      <c r="AD7" s="71">
        <v>32338.69289312698</v>
      </c>
      <c r="AE7" s="71">
        <v>732798.2432156616</v>
      </c>
      <c r="AF7" s="71">
        <v>157324.48172560096</v>
      </c>
      <c r="AG7" s="71">
        <v>0</v>
      </c>
      <c r="AH7" s="71">
        <v>0</v>
      </c>
      <c r="AI7" s="71">
        <v>1645148.5584942843</v>
      </c>
      <c r="AJ7" s="71">
        <v>857240.6619535863</v>
      </c>
      <c r="AK7" s="71">
        <v>0</v>
      </c>
      <c r="AL7" s="71">
        <v>0</v>
      </c>
      <c r="AM7" s="72">
        <f t="shared" si="0"/>
        <v>47920522.91971796</v>
      </c>
      <c r="AN7" s="72">
        <f t="shared" si="1"/>
        <v>39272013.777797244</v>
      </c>
    </row>
    <row r="8" spans="1:40" ht="24.75" customHeight="1">
      <c r="A8" s="69">
        <v>3</v>
      </c>
      <c r="B8" s="70" t="s">
        <v>51</v>
      </c>
      <c r="C8" s="71">
        <v>500</v>
      </c>
      <c r="D8" s="71">
        <v>500</v>
      </c>
      <c r="E8" s="71">
        <v>126518.41</v>
      </c>
      <c r="F8" s="71">
        <v>126518.41</v>
      </c>
      <c r="G8" s="71">
        <v>84300.38</v>
      </c>
      <c r="H8" s="71">
        <v>84102.28000000003</v>
      </c>
      <c r="I8" s="71">
        <v>8315935.02</v>
      </c>
      <c r="J8" s="71">
        <v>8315935.02</v>
      </c>
      <c r="K8" s="71">
        <v>1762537.21</v>
      </c>
      <c r="L8" s="71">
        <v>1762537.21</v>
      </c>
      <c r="M8" s="71">
        <v>146738.09</v>
      </c>
      <c r="N8" s="71">
        <v>141993.54</v>
      </c>
      <c r="O8" s="71">
        <v>0</v>
      </c>
      <c r="P8" s="71">
        <v>0</v>
      </c>
      <c r="Q8" s="71">
        <v>498412.69</v>
      </c>
      <c r="R8" s="71">
        <v>7527.18</v>
      </c>
      <c r="S8" s="71">
        <v>689022.5700000001</v>
      </c>
      <c r="T8" s="71">
        <v>26009.98</v>
      </c>
      <c r="U8" s="71">
        <v>258820.81000000003</v>
      </c>
      <c r="V8" s="71">
        <v>18079.919999999984</v>
      </c>
      <c r="W8" s="71">
        <v>0</v>
      </c>
      <c r="X8" s="71">
        <v>0</v>
      </c>
      <c r="Y8" s="71">
        <v>1529293.12</v>
      </c>
      <c r="Z8" s="71">
        <v>117545.55000000005</v>
      </c>
      <c r="AA8" s="71">
        <v>1239482.83</v>
      </c>
      <c r="AB8" s="71">
        <v>1080996.28</v>
      </c>
      <c r="AC8" s="71">
        <v>4183.34</v>
      </c>
      <c r="AD8" s="71">
        <v>3574.34</v>
      </c>
      <c r="AE8" s="71">
        <v>2270901.46</v>
      </c>
      <c r="AF8" s="71">
        <v>597957.3700000001</v>
      </c>
      <c r="AG8" s="71">
        <v>0</v>
      </c>
      <c r="AH8" s="71">
        <v>0</v>
      </c>
      <c r="AI8" s="71">
        <v>537753.2</v>
      </c>
      <c r="AJ8" s="71">
        <v>416194.27000000014</v>
      </c>
      <c r="AK8" s="71">
        <v>0</v>
      </c>
      <c r="AL8" s="71">
        <v>0</v>
      </c>
      <c r="AM8" s="72">
        <f t="shared" si="0"/>
        <v>17464399.13</v>
      </c>
      <c r="AN8" s="72">
        <f t="shared" si="1"/>
        <v>12699471.349999998</v>
      </c>
    </row>
    <row r="9" spans="1:40" ht="24.75" customHeight="1">
      <c r="A9" s="69">
        <v>4</v>
      </c>
      <c r="B9" s="70" t="s">
        <v>49</v>
      </c>
      <c r="C9" s="71">
        <v>182039.51945078297</v>
      </c>
      <c r="D9" s="71">
        <v>77312.0996190295</v>
      </c>
      <c r="E9" s="71">
        <v>84727.47285548325</v>
      </c>
      <c r="F9" s="71">
        <v>84727.47285548325</v>
      </c>
      <c r="G9" s="71">
        <v>85700.39512352055</v>
      </c>
      <c r="H9" s="71">
        <v>82276.2402127034</v>
      </c>
      <c r="I9" s="71">
        <v>9188613.288163459</v>
      </c>
      <c r="J9" s="71">
        <v>9188613.288163459</v>
      </c>
      <c r="K9" s="71">
        <v>1906004.7912271896</v>
      </c>
      <c r="L9" s="71">
        <v>1805782.0464766172</v>
      </c>
      <c r="M9" s="71">
        <v>333787.6042189897</v>
      </c>
      <c r="N9" s="71">
        <v>302968.3010463778</v>
      </c>
      <c r="O9" s="71">
        <v>0</v>
      </c>
      <c r="P9" s="71">
        <v>0</v>
      </c>
      <c r="Q9" s="71">
        <v>12668.792976399218</v>
      </c>
      <c r="R9" s="71">
        <v>11950.100601859125</v>
      </c>
      <c r="S9" s="71">
        <v>0</v>
      </c>
      <c r="T9" s="71">
        <v>0</v>
      </c>
      <c r="U9" s="71">
        <v>14013.336373626375</v>
      </c>
      <c r="V9" s="71">
        <v>11686.771546959708</v>
      </c>
      <c r="W9" s="71">
        <v>0</v>
      </c>
      <c r="X9" s="71">
        <v>0</v>
      </c>
      <c r="Y9" s="71">
        <v>255895.6519442371</v>
      </c>
      <c r="Z9" s="71">
        <v>196675.41138302343</v>
      </c>
      <c r="AA9" s="71">
        <v>2964687.792467</v>
      </c>
      <c r="AB9" s="71">
        <v>361673.2296816688</v>
      </c>
      <c r="AC9" s="71">
        <v>515758.2000818249</v>
      </c>
      <c r="AD9" s="71">
        <v>175502.931061316</v>
      </c>
      <c r="AE9" s="71">
        <v>412.9946666666666</v>
      </c>
      <c r="AF9" s="71">
        <v>110.47607333333326</v>
      </c>
      <c r="AG9" s="71">
        <v>0</v>
      </c>
      <c r="AH9" s="71">
        <v>0</v>
      </c>
      <c r="AI9" s="71">
        <v>377585.2763799097</v>
      </c>
      <c r="AJ9" s="71">
        <v>62505.28912063027</v>
      </c>
      <c r="AK9" s="71">
        <v>0</v>
      </c>
      <c r="AL9" s="71">
        <v>0</v>
      </c>
      <c r="AM9" s="72">
        <f t="shared" si="0"/>
        <v>15921895.11592909</v>
      </c>
      <c r="AN9" s="72">
        <f t="shared" si="1"/>
        <v>12361783.657842461</v>
      </c>
    </row>
    <row r="10" spans="1:40" ht="24.75" customHeight="1">
      <c r="A10" s="69">
        <v>5</v>
      </c>
      <c r="B10" s="70" t="s">
        <v>79</v>
      </c>
      <c r="C10" s="71">
        <v>1105194.481300086</v>
      </c>
      <c r="D10" s="71">
        <v>1105194.481300086</v>
      </c>
      <c r="E10" s="71">
        <v>858718.5842087452</v>
      </c>
      <c r="F10" s="71">
        <v>858718.5842087452</v>
      </c>
      <c r="G10" s="71">
        <v>282215.7311412537</v>
      </c>
      <c r="H10" s="71">
        <v>282215.7311412537</v>
      </c>
      <c r="I10" s="71">
        <v>8018639.554094461</v>
      </c>
      <c r="J10" s="71">
        <v>8018639.554094461</v>
      </c>
      <c r="K10" s="71">
        <v>978393.3527941599</v>
      </c>
      <c r="L10" s="71">
        <v>978393.3527941599</v>
      </c>
      <c r="M10" s="71">
        <v>104894.5756727781</v>
      </c>
      <c r="N10" s="71">
        <v>104894.5756727781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2000</v>
      </c>
      <c r="AJ10" s="71">
        <v>2000</v>
      </c>
      <c r="AK10" s="71">
        <v>0</v>
      </c>
      <c r="AL10" s="71">
        <v>0</v>
      </c>
      <c r="AM10" s="72">
        <f t="shared" si="0"/>
        <v>11350056.279211482</v>
      </c>
      <c r="AN10" s="72">
        <f t="shared" si="1"/>
        <v>11350056.279211482</v>
      </c>
    </row>
    <row r="11" spans="1:40" ht="24.75" customHeight="1">
      <c r="A11" s="69">
        <v>6</v>
      </c>
      <c r="B11" s="70" t="s">
        <v>53</v>
      </c>
      <c r="C11" s="71">
        <v>49945.75</v>
      </c>
      <c r="D11" s="71">
        <v>49945.75</v>
      </c>
      <c r="E11" s="71">
        <v>20125.74</v>
      </c>
      <c r="F11" s="71">
        <v>20125.74</v>
      </c>
      <c r="G11" s="71">
        <v>66169.06</v>
      </c>
      <c r="H11" s="71">
        <v>66158.23164383562</v>
      </c>
      <c r="I11" s="71">
        <v>1630136.64</v>
      </c>
      <c r="J11" s="71">
        <v>1630136.64</v>
      </c>
      <c r="K11" s="71">
        <v>700898.59</v>
      </c>
      <c r="L11" s="71">
        <v>697861.603369863</v>
      </c>
      <c r="M11" s="71">
        <v>135766.36</v>
      </c>
      <c r="N11" s="71">
        <v>129864.80812963028</v>
      </c>
      <c r="O11" s="71">
        <v>0</v>
      </c>
      <c r="P11" s="71">
        <v>0</v>
      </c>
      <c r="Q11" s="71">
        <v>62392.729999999996</v>
      </c>
      <c r="R11" s="71">
        <v>33899.762307172816</v>
      </c>
      <c r="S11" s="71">
        <v>220107.78</v>
      </c>
      <c r="T11" s="71">
        <v>10945.694843411822</v>
      </c>
      <c r="U11" s="71">
        <v>2091.05</v>
      </c>
      <c r="V11" s="71">
        <v>2091.05</v>
      </c>
      <c r="W11" s="71">
        <v>0</v>
      </c>
      <c r="X11" s="71">
        <v>0</v>
      </c>
      <c r="Y11" s="71">
        <v>307369.45999999996</v>
      </c>
      <c r="Z11" s="71">
        <v>171271.6849021695</v>
      </c>
      <c r="AA11" s="71">
        <v>5489519.48</v>
      </c>
      <c r="AB11" s="71">
        <v>680546.9024483613</v>
      </c>
      <c r="AC11" s="71">
        <v>187990.09999999998</v>
      </c>
      <c r="AD11" s="71">
        <v>78498.24761846784</v>
      </c>
      <c r="AE11" s="71">
        <v>514072.19999999995</v>
      </c>
      <c r="AF11" s="71">
        <v>51431.23578846551</v>
      </c>
      <c r="AG11" s="71">
        <v>0</v>
      </c>
      <c r="AH11" s="71">
        <v>0</v>
      </c>
      <c r="AI11" s="71">
        <v>989047.27</v>
      </c>
      <c r="AJ11" s="71">
        <v>295952.35699205624</v>
      </c>
      <c r="AK11" s="71">
        <v>0</v>
      </c>
      <c r="AL11" s="71">
        <v>0</v>
      </c>
      <c r="AM11" s="72">
        <f t="shared" si="0"/>
        <v>10375632.209999999</v>
      </c>
      <c r="AN11" s="72">
        <f t="shared" si="1"/>
        <v>3918729.7080434333</v>
      </c>
    </row>
    <row r="12" spans="1:40" ht="24.75" customHeight="1">
      <c r="A12" s="69">
        <v>7</v>
      </c>
      <c r="B12" s="70" t="s">
        <v>78</v>
      </c>
      <c r="C12" s="71">
        <v>662350.6785929828</v>
      </c>
      <c r="D12" s="71">
        <v>580354.8602981799</v>
      </c>
      <c r="E12" s="71">
        <v>0</v>
      </c>
      <c r="F12" s="71">
        <v>0</v>
      </c>
      <c r="G12" s="71">
        <v>116689.01079931801</v>
      </c>
      <c r="H12" s="71">
        <v>113394.3702005816</v>
      </c>
      <c r="I12" s="71">
        <v>60.65149246027404</v>
      </c>
      <c r="J12" s="71">
        <v>45.65149246027404</v>
      </c>
      <c r="K12" s="71">
        <v>2681137.5128800077</v>
      </c>
      <c r="L12" s="71">
        <v>2667205.9995737625</v>
      </c>
      <c r="M12" s="71">
        <v>375385.4398000007</v>
      </c>
      <c r="N12" s="71">
        <v>366853.6647410174</v>
      </c>
      <c r="O12" s="71">
        <v>0</v>
      </c>
      <c r="P12" s="71">
        <v>0</v>
      </c>
      <c r="Q12" s="71">
        <v>34976.891946</v>
      </c>
      <c r="R12" s="71">
        <v>4739.975587000008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321510.60511299985</v>
      </c>
      <c r="Z12" s="71">
        <v>240762.92710499905</v>
      </c>
      <c r="AA12" s="71">
        <v>5012483.967999088</v>
      </c>
      <c r="AB12" s="71">
        <v>1034029.2142343761</v>
      </c>
      <c r="AC12" s="71">
        <v>0</v>
      </c>
      <c r="AD12" s="71">
        <v>0</v>
      </c>
      <c r="AE12" s="71">
        <v>258479.82212400017</v>
      </c>
      <c r="AF12" s="71">
        <v>189908.32447981235</v>
      </c>
      <c r="AG12" s="71">
        <v>7364.009753177175</v>
      </c>
      <c r="AH12" s="71">
        <v>7364.009753177175</v>
      </c>
      <c r="AI12" s="71">
        <v>867204.051717</v>
      </c>
      <c r="AJ12" s="71">
        <v>267021.5962675666</v>
      </c>
      <c r="AK12" s="71">
        <v>0</v>
      </c>
      <c r="AL12" s="71">
        <v>0</v>
      </c>
      <c r="AM12" s="72">
        <f t="shared" si="0"/>
        <v>10337642.642217034</v>
      </c>
      <c r="AN12" s="72">
        <f t="shared" si="1"/>
        <v>5471680.5937329335</v>
      </c>
    </row>
    <row r="13" spans="1:40" ht="24.75" customHeight="1">
      <c r="A13" s="69">
        <v>8</v>
      </c>
      <c r="B13" s="70" t="s">
        <v>50</v>
      </c>
      <c r="C13" s="71">
        <v>214652.65754309634</v>
      </c>
      <c r="D13" s="71">
        <v>209460.69639033367</v>
      </c>
      <c r="E13" s="71">
        <v>307089.42376992875</v>
      </c>
      <c r="F13" s="71">
        <v>307089.42376992875</v>
      </c>
      <c r="G13" s="71">
        <v>142774.29599607948</v>
      </c>
      <c r="H13" s="71">
        <v>122105.53233016687</v>
      </c>
      <c r="I13" s="71">
        <v>4031117.450342424</v>
      </c>
      <c r="J13" s="71">
        <v>4031117.450342424</v>
      </c>
      <c r="K13" s="71">
        <v>1413291.435206895</v>
      </c>
      <c r="L13" s="71">
        <v>1371473.999980376</v>
      </c>
      <c r="M13" s="71">
        <v>150842.87023750303</v>
      </c>
      <c r="N13" s="71">
        <v>119017.488553776</v>
      </c>
      <c r="O13" s="71">
        <v>0</v>
      </c>
      <c r="P13" s="71">
        <v>0</v>
      </c>
      <c r="Q13" s="71">
        <v>850192.7473981553</v>
      </c>
      <c r="R13" s="71">
        <v>33181.42236035003</v>
      </c>
      <c r="S13" s="71">
        <v>547827.2579474833</v>
      </c>
      <c r="T13" s="71">
        <v>35575.30061804193</v>
      </c>
      <c r="U13" s="71">
        <v>0</v>
      </c>
      <c r="V13" s="71">
        <v>0</v>
      </c>
      <c r="W13" s="71">
        <v>0</v>
      </c>
      <c r="X13" s="71">
        <v>0</v>
      </c>
      <c r="Y13" s="71">
        <v>218602.33066778164</v>
      </c>
      <c r="Z13" s="71">
        <v>91598.26902839325</v>
      </c>
      <c r="AA13" s="71">
        <v>1008556.8499772241</v>
      </c>
      <c r="AB13" s="71">
        <v>196643.67292528332</v>
      </c>
      <c r="AC13" s="71">
        <v>124000.13118785685</v>
      </c>
      <c r="AD13" s="71">
        <v>59014.04517246711</v>
      </c>
      <c r="AE13" s="71">
        <v>15463.524050539643</v>
      </c>
      <c r="AF13" s="71">
        <v>9700.359373775551</v>
      </c>
      <c r="AG13" s="71">
        <v>0</v>
      </c>
      <c r="AH13" s="71">
        <v>0</v>
      </c>
      <c r="AI13" s="71">
        <v>114207.15777734556</v>
      </c>
      <c r="AJ13" s="71">
        <v>38834.17259187087</v>
      </c>
      <c r="AK13" s="71">
        <v>0</v>
      </c>
      <c r="AL13" s="71">
        <v>0</v>
      </c>
      <c r="AM13" s="72">
        <f t="shared" si="0"/>
        <v>9138618.13210231</v>
      </c>
      <c r="AN13" s="72">
        <f t="shared" si="1"/>
        <v>6624811.8334371885</v>
      </c>
    </row>
    <row r="14" spans="1:40" ht="24.75" customHeight="1">
      <c r="A14" s="69">
        <v>9</v>
      </c>
      <c r="B14" s="70" t="s">
        <v>75</v>
      </c>
      <c r="C14" s="71">
        <v>327720.56217190437</v>
      </c>
      <c r="D14" s="71">
        <v>327720.56217190437</v>
      </c>
      <c r="E14" s="71">
        <v>512859.343724055</v>
      </c>
      <c r="F14" s="71">
        <v>512859.343724055</v>
      </c>
      <c r="G14" s="71">
        <v>26022.98951071523</v>
      </c>
      <c r="H14" s="71">
        <v>26022.98951071523</v>
      </c>
      <c r="I14" s="71">
        <v>6819872.235860366</v>
      </c>
      <c r="J14" s="71">
        <v>6819872.235860366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2">
        <f t="shared" si="0"/>
        <v>7686475.131267041</v>
      </c>
      <c r="AN14" s="72">
        <f t="shared" si="1"/>
        <v>7686475.131267041</v>
      </c>
    </row>
    <row r="15" spans="1:40" ht="24.75" customHeight="1">
      <c r="A15" s="69">
        <v>10</v>
      </c>
      <c r="B15" s="70" t="s">
        <v>52</v>
      </c>
      <c r="C15" s="71">
        <v>201817.38000000006</v>
      </c>
      <c r="D15" s="71">
        <v>201817.38000000006</v>
      </c>
      <c r="E15" s="71">
        <v>34367</v>
      </c>
      <c r="F15" s="71">
        <v>34367</v>
      </c>
      <c r="G15" s="71">
        <v>84380.23000000004</v>
      </c>
      <c r="H15" s="71">
        <v>82436.41000000003</v>
      </c>
      <c r="I15" s="71">
        <v>3679536.7100000437</v>
      </c>
      <c r="J15" s="71">
        <v>3679536.7100000437</v>
      </c>
      <c r="K15" s="71">
        <v>202112.22000000032</v>
      </c>
      <c r="L15" s="71">
        <v>105548.45000000033</v>
      </c>
      <c r="M15" s="71">
        <v>26092.509999999977</v>
      </c>
      <c r="N15" s="71">
        <v>13334.579999999976</v>
      </c>
      <c r="O15" s="71">
        <v>0</v>
      </c>
      <c r="P15" s="71">
        <v>0</v>
      </c>
      <c r="Q15" s="71">
        <v>708.91</v>
      </c>
      <c r="R15" s="71">
        <v>708.91</v>
      </c>
      <c r="S15" s="71">
        <v>231.19</v>
      </c>
      <c r="T15" s="71">
        <v>231.19</v>
      </c>
      <c r="U15" s="71">
        <v>0</v>
      </c>
      <c r="V15" s="71">
        <v>0</v>
      </c>
      <c r="W15" s="71">
        <v>0</v>
      </c>
      <c r="X15" s="71">
        <v>0</v>
      </c>
      <c r="Y15" s="71">
        <v>31725.13000000002</v>
      </c>
      <c r="Z15" s="71">
        <v>15896.920000000018</v>
      </c>
      <c r="AA15" s="71">
        <v>111696.61000000002</v>
      </c>
      <c r="AB15" s="71">
        <v>84752.93000000002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32633.979999999996</v>
      </c>
      <c r="AJ15" s="71">
        <v>32633.979999999996</v>
      </c>
      <c r="AK15" s="71">
        <v>0</v>
      </c>
      <c r="AL15" s="71">
        <v>0</v>
      </c>
      <c r="AM15" s="72">
        <f t="shared" si="0"/>
        <v>4405301.870000046</v>
      </c>
      <c r="AN15" s="72">
        <f t="shared" si="1"/>
        <v>4251264.460000045</v>
      </c>
    </row>
    <row r="16" spans="1:40" ht="24.75" customHeight="1">
      <c r="A16" s="69">
        <v>11</v>
      </c>
      <c r="B16" s="70" t="s">
        <v>56</v>
      </c>
      <c r="C16" s="71">
        <v>6929</v>
      </c>
      <c r="D16" s="71">
        <v>6929</v>
      </c>
      <c r="E16" s="71">
        <v>15839.479999999998</v>
      </c>
      <c r="F16" s="71">
        <v>15839.479999999998</v>
      </c>
      <c r="G16" s="71">
        <v>46320.3866</v>
      </c>
      <c r="H16" s="71">
        <v>14116.0366</v>
      </c>
      <c r="I16" s="71">
        <v>1373415.7857</v>
      </c>
      <c r="J16" s="71">
        <v>1359423.7857000001</v>
      </c>
      <c r="K16" s="71">
        <v>516671.58</v>
      </c>
      <c r="L16" s="71">
        <v>384520.43000000005</v>
      </c>
      <c r="M16" s="71">
        <v>89400.46999999999</v>
      </c>
      <c r="N16" s="71">
        <v>64861.59999999999</v>
      </c>
      <c r="O16" s="71">
        <v>0</v>
      </c>
      <c r="P16" s="71">
        <v>0</v>
      </c>
      <c r="Q16" s="71">
        <v>192842.2</v>
      </c>
      <c r="R16" s="71">
        <v>814.3300000000163</v>
      </c>
      <c r="S16" s="71">
        <v>1487466.878628</v>
      </c>
      <c r="T16" s="71">
        <v>581.9086279999465</v>
      </c>
      <c r="U16" s="71">
        <v>38007.79093406593</v>
      </c>
      <c r="V16" s="71">
        <v>9813.910934065927</v>
      </c>
      <c r="W16" s="71">
        <v>0</v>
      </c>
      <c r="X16" s="71">
        <v>0</v>
      </c>
      <c r="Y16" s="71">
        <v>39375.350000000006</v>
      </c>
      <c r="Z16" s="71">
        <v>10242.160000000003</v>
      </c>
      <c r="AA16" s="71">
        <v>371907.005</v>
      </c>
      <c r="AB16" s="71">
        <v>81189.475</v>
      </c>
      <c r="AC16" s="71">
        <v>0</v>
      </c>
      <c r="AD16" s="71">
        <v>0</v>
      </c>
      <c r="AE16" s="71">
        <v>42401.310000000005</v>
      </c>
      <c r="AF16" s="71">
        <v>42401.310000000005</v>
      </c>
      <c r="AG16" s="71">
        <v>0</v>
      </c>
      <c r="AH16" s="71">
        <v>0</v>
      </c>
      <c r="AI16" s="71">
        <v>97056.8296153846</v>
      </c>
      <c r="AJ16" s="71">
        <v>52250.5275</v>
      </c>
      <c r="AK16" s="71">
        <v>0</v>
      </c>
      <c r="AL16" s="71">
        <v>0</v>
      </c>
      <c r="AM16" s="72">
        <f t="shared" si="0"/>
        <v>4317634.06647745</v>
      </c>
      <c r="AN16" s="72">
        <f t="shared" si="1"/>
        <v>2042983.9543620665</v>
      </c>
    </row>
    <row r="17" spans="1:40" ht="24.75" customHeight="1">
      <c r="A17" s="69">
        <v>12</v>
      </c>
      <c r="B17" s="70" t="s">
        <v>55</v>
      </c>
      <c r="C17" s="71">
        <v>1438487.89</v>
      </c>
      <c r="D17" s="71">
        <v>1438487.89</v>
      </c>
      <c r="E17" s="71">
        <v>12525.29</v>
      </c>
      <c r="F17" s="71">
        <v>12525.29</v>
      </c>
      <c r="G17" s="71">
        <v>713.34</v>
      </c>
      <c r="H17" s="71">
        <v>713.34</v>
      </c>
      <c r="I17" s="71">
        <v>349921.6</v>
      </c>
      <c r="J17" s="71">
        <v>349921.6</v>
      </c>
      <c r="K17" s="71">
        <v>368098.03</v>
      </c>
      <c r="L17" s="71">
        <v>368098.03</v>
      </c>
      <c r="M17" s="71">
        <v>1082.78</v>
      </c>
      <c r="N17" s="71">
        <v>1082.78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37806.86</v>
      </c>
      <c r="AB17" s="71">
        <v>37806.86</v>
      </c>
      <c r="AC17" s="71">
        <v>0</v>
      </c>
      <c r="AD17" s="71">
        <v>0</v>
      </c>
      <c r="AE17" s="71">
        <v>21839.670000000002</v>
      </c>
      <c r="AF17" s="71">
        <v>21839.670000000002</v>
      </c>
      <c r="AG17" s="71">
        <v>77288.25</v>
      </c>
      <c r="AH17" s="71">
        <v>77288.25</v>
      </c>
      <c r="AI17" s="71">
        <v>0</v>
      </c>
      <c r="AJ17" s="71">
        <v>0</v>
      </c>
      <c r="AK17" s="71">
        <v>0</v>
      </c>
      <c r="AL17" s="71">
        <v>0</v>
      </c>
      <c r="AM17" s="72">
        <f t="shared" si="0"/>
        <v>2307763.71</v>
      </c>
      <c r="AN17" s="72">
        <f t="shared" si="1"/>
        <v>2307763.71</v>
      </c>
    </row>
    <row r="18" spans="1:40" ht="24.75" customHeight="1">
      <c r="A18" s="69">
        <v>13</v>
      </c>
      <c r="B18" s="70" t="s">
        <v>54</v>
      </c>
      <c r="C18" s="71">
        <v>1712.7126575342468</v>
      </c>
      <c r="D18" s="71">
        <v>1712.7126575342468</v>
      </c>
      <c r="E18" s="71">
        <v>21117.372117777926</v>
      </c>
      <c r="F18" s="71">
        <v>21117.372117777926</v>
      </c>
      <c r="G18" s="71">
        <v>5273.17917790665</v>
      </c>
      <c r="H18" s="71">
        <v>4909.04917790665</v>
      </c>
      <c r="I18" s="71">
        <v>730006.482936371</v>
      </c>
      <c r="J18" s="71">
        <v>730006.482936371</v>
      </c>
      <c r="K18" s="71">
        <v>53921.45426369021</v>
      </c>
      <c r="L18" s="71">
        <v>52240.76426369021</v>
      </c>
      <c r="M18" s="71">
        <v>8247.777319870389</v>
      </c>
      <c r="N18" s="71">
        <v>8190.237319870388</v>
      </c>
      <c r="O18" s="71">
        <v>0</v>
      </c>
      <c r="P18" s="71">
        <v>0</v>
      </c>
      <c r="Q18" s="71">
        <v>44121.08436291722</v>
      </c>
      <c r="R18" s="71">
        <v>123.07436291722843</v>
      </c>
      <c r="S18" s="71">
        <v>20829.651471734516</v>
      </c>
      <c r="T18" s="71">
        <v>6029.351471734515</v>
      </c>
      <c r="U18" s="71">
        <v>0</v>
      </c>
      <c r="V18" s="71">
        <v>0</v>
      </c>
      <c r="W18" s="71">
        <v>0</v>
      </c>
      <c r="X18" s="71">
        <v>0</v>
      </c>
      <c r="Y18" s="71">
        <v>81415.97231003777</v>
      </c>
      <c r="Z18" s="71">
        <v>23600.49231003778</v>
      </c>
      <c r="AA18" s="71">
        <v>52384.04204155245</v>
      </c>
      <c r="AB18" s="71">
        <v>31869.922041552447</v>
      </c>
      <c r="AC18" s="71">
        <v>0</v>
      </c>
      <c r="AD18" s="71">
        <v>0</v>
      </c>
      <c r="AE18" s="71">
        <v>2809.6699880464544</v>
      </c>
      <c r="AF18" s="71">
        <v>2809.6699880464544</v>
      </c>
      <c r="AG18" s="71">
        <v>0</v>
      </c>
      <c r="AH18" s="71">
        <v>0</v>
      </c>
      <c r="AI18" s="71">
        <v>14393.275356667526</v>
      </c>
      <c r="AJ18" s="71">
        <v>12353.525356667526</v>
      </c>
      <c r="AK18" s="71">
        <v>0</v>
      </c>
      <c r="AL18" s="71">
        <v>0</v>
      </c>
      <c r="AM18" s="72">
        <f t="shared" si="0"/>
        <v>1036232.6740041064</v>
      </c>
      <c r="AN18" s="72">
        <f t="shared" si="1"/>
        <v>894962.6540041064</v>
      </c>
    </row>
    <row r="19" spans="1:40" ht="24.75" customHeight="1">
      <c r="A19" s="69">
        <v>14</v>
      </c>
      <c r="B19" s="87" t="s">
        <v>58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620.2</v>
      </c>
      <c r="Z19" s="71">
        <v>173.83320000000003</v>
      </c>
      <c r="AA19" s="71">
        <v>138.9041095890411</v>
      </c>
      <c r="AB19" s="71">
        <v>138.9041095890411</v>
      </c>
      <c r="AC19" s="71">
        <v>0</v>
      </c>
      <c r="AD19" s="71">
        <v>0</v>
      </c>
      <c r="AE19" s="71">
        <v>70064.90804347827</v>
      </c>
      <c r="AF19" s="71">
        <v>70064.90804347827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2">
        <f t="shared" si="0"/>
        <v>70824.0121530673</v>
      </c>
      <c r="AN19" s="72">
        <f t="shared" si="1"/>
        <v>70377.6453530673</v>
      </c>
    </row>
    <row r="20" spans="1:40" ht="24.75" customHeight="1">
      <c r="A20" s="69">
        <v>15</v>
      </c>
      <c r="B20" s="87" t="s">
        <v>76</v>
      </c>
      <c r="C20" s="71">
        <v>0</v>
      </c>
      <c r="D20" s="71">
        <v>0</v>
      </c>
      <c r="E20" s="71">
        <v>22.4</v>
      </c>
      <c r="F20" s="71">
        <v>22</v>
      </c>
      <c r="G20" s="71">
        <v>1083.68</v>
      </c>
      <c r="H20" s="71">
        <v>1083.68</v>
      </c>
      <c r="I20" s="71">
        <v>0</v>
      </c>
      <c r="J20" s="71">
        <v>0</v>
      </c>
      <c r="K20" s="71">
        <v>29010.62</v>
      </c>
      <c r="L20" s="71">
        <v>23609.36</v>
      </c>
      <c r="M20" s="71">
        <v>2461.17</v>
      </c>
      <c r="N20" s="71">
        <v>1960.97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8427.42</v>
      </c>
      <c r="AB20" s="71">
        <v>7443.25</v>
      </c>
      <c r="AC20" s="71">
        <v>0</v>
      </c>
      <c r="AD20" s="71">
        <v>0</v>
      </c>
      <c r="AE20" s="71">
        <v>732.93</v>
      </c>
      <c r="AF20" s="71">
        <v>473.31</v>
      </c>
      <c r="AG20" s="71">
        <v>0</v>
      </c>
      <c r="AH20" s="71">
        <v>0</v>
      </c>
      <c r="AI20" s="71">
        <v>46</v>
      </c>
      <c r="AJ20" s="71">
        <v>23</v>
      </c>
      <c r="AK20" s="71">
        <v>0</v>
      </c>
      <c r="AL20" s="71">
        <v>0</v>
      </c>
      <c r="AM20" s="72">
        <f t="shared" si="0"/>
        <v>41784.22</v>
      </c>
      <c r="AN20" s="72">
        <f t="shared" si="1"/>
        <v>34615.57</v>
      </c>
    </row>
    <row r="21" spans="1:40" ht="24.75" customHeight="1">
      <c r="A21" s="69">
        <v>16</v>
      </c>
      <c r="B21" s="87" t="s">
        <v>57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27578.5</v>
      </c>
      <c r="AB21" s="71">
        <v>110</v>
      </c>
      <c r="AC21" s="71">
        <v>234</v>
      </c>
      <c r="AD21" s="71">
        <v>234</v>
      </c>
      <c r="AE21" s="71">
        <v>0</v>
      </c>
      <c r="AF21" s="71">
        <v>0</v>
      </c>
      <c r="AG21" s="71">
        <v>0</v>
      </c>
      <c r="AH21" s="71">
        <v>0</v>
      </c>
      <c r="AI21" s="71">
        <v>7696.5</v>
      </c>
      <c r="AJ21" s="71">
        <v>2631</v>
      </c>
      <c r="AK21" s="71">
        <v>0</v>
      </c>
      <c r="AL21" s="71">
        <v>0</v>
      </c>
      <c r="AM21" s="72">
        <f t="shared" si="0"/>
        <v>35509</v>
      </c>
      <c r="AN21" s="72">
        <f t="shared" si="1"/>
        <v>2975</v>
      </c>
    </row>
    <row r="22" spans="1:40" ht="15">
      <c r="A22" s="26"/>
      <c r="B22" s="12" t="s">
        <v>1</v>
      </c>
      <c r="C22" s="75">
        <f>SUM(C6:C21)</f>
        <v>11751600.564998519</v>
      </c>
      <c r="D22" s="75">
        <f aca="true" t="shared" si="2" ref="D22:AN22">SUM(D6:D21)</f>
        <v>10132868.577349974</v>
      </c>
      <c r="E22" s="75">
        <f t="shared" si="2"/>
        <v>3653926.5979367797</v>
      </c>
      <c r="F22" s="75">
        <f t="shared" si="2"/>
        <v>3653926.19793678</v>
      </c>
      <c r="G22" s="75">
        <f t="shared" si="2"/>
        <v>1970017.9601941602</v>
      </c>
      <c r="H22" s="75">
        <f t="shared" si="2"/>
        <v>1881154.588613466</v>
      </c>
      <c r="I22" s="75">
        <f t="shared" si="2"/>
        <v>90032429.66365403</v>
      </c>
      <c r="J22" s="75">
        <f t="shared" si="2"/>
        <v>89948554.63559195</v>
      </c>
      <c r="K22" s="75">
        <f t="shared" si="2"/>
        <v>27437482.759465713</v>
      </c>
      <c r="L22" s="75">
        <f t="shared" si="2"/>
        <v>26759161.235982664</v>
      </c>
      <c r="M22" s="75">
        <f t="shared" si="2"/>
        <v>3605257.96322505</v>
      </c>
      <c r="N22" s="75">
        <f t="shared" si="2"/>
        <v>3377236.4918726133</v>
      </c>
      <c r="O22" s="75">
        <f t="shared" si="2"/>
        <v>0</v>
      </c>
      <c r="P22" s="75">
        <f t="shared" si="2"/>
        <v>0</v>
      </c>
      <c r="Q22" s="75">
        <f t="shared" si="2"/>
        <v>1902301.7663493198</v>
      </c>
      <c r="R22" s="75">
        <f t="shared" si="2"/>
        <v>116461.71779076313</v>
      </c>
      <c r="S22" s="75">
        <f t="shared" si="2"/>
        <v>2965485.328047218</v>
      </c>
      <c r="T22" s="75">
        <f t="shared" si="2"/>
        <v>79373.42556118821</v>
      </c>
      <c r="U22" s="75">
        <f t="shared" si="2"/>
        <v>523215.16823258245</v>
      </c>
      <c r="V22" s="75">
        <f t="shared" si="2"/>
        <v>199767.11562959477</v>
      </c>
      <c r="W22" s="75">
        <f t="shared" si="2"/>
        <v>0</v>
      </c>
      <c r="X22" s="75">
        <f t="shared" si="2"/>
        <v>0</v>
      </c>
      <c r="Y22" s="75">
        <f t="shared" si="2"/>
        <v>4689061.853127821</v>
      </c>
      <c r="Z22" s="75">
        <f t="shared" si="2"/>
        <v>2280938.686925971</v>
      </c>
      <c r="AA22" s="75">
        <f t="shared" si="2"/>
        <v>32179808.18160294</v>
      </c>
      <c r="AB22" s="75">
        <f t="shared" si="2"/>
        <v>8599649.135052556</v>
      </c>
      <c r="AC22" s="75">
        <f t="shared" si="2"/>
        <v>1170068.9773514408</v>
      </c>
      <c r="AD22" s="75">
        <f t="shared" si="2"/>
        <v>349162.2567453779</v>
      </c>
      <c r="AE22" s="75">
        <f t="shared" si="2"/>
        <v>4900901.055570393</v>
      </c>
      <c r="AF22" s="75">
        <f t="shared" si="2"/>
        <v>1934778.0566896116</v>
      </c>
      <c r="AG22" s="75">
        <f t="shared" si="2"/>
        <v>158119.9684564704</v>
      </c>
      <c r="AH22" s="75">
        <f t="shared" si="2"/>
        <v>158119.9684564704</v>
      </c>
      <c r="AI22" s="75">
        <f t="shared" si="2"/>
        <v>6864532.229314468</v>
      </c>
      <c r="AJ22" s="75">
        <f t="shared" si="2"/>
        <v>2745966.6583170528</v>
      </c>
      <c r="AK22" s="75">
        <f t="shared" si="2"/>
        <v>0</v>
      </c>
      <c r="AL22" s="75">
        <f t="shared" si="2"/>
        <v>0</v>
      </c>
      <c r="AM22" s="75">
        <f t="shared" si="2"/>
        <v>193804210.03752694</v>
      </c>
      <c r="AN22" s="75">
        <f t="shared" si="2"/>
        <v>152217118.74851602</v>
      </c>
    </row>
    <row r="24" spans="2:40" ht="18">
      <c r="B24" s="17" t="s">
        <v>15</v>
      </c>
      <c r="AM24" s="32"/>
      <c r="AN24" s="33"/>
    </row>
    <row r="25" spans="2:40" ht="12.75">
      <c r="B25" s="91" t="s">
        <v>65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AM25" s="32"/>
      <c r="AN25" s="32"/>
    </row>
    <row r="26" spans="2:14" ht="12.7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2:3" ht="13.5">
      <c r="B27" s="17" t="s">
        <v>18</v>
      </c>
      <c r="C27" s="18"/>
    </row>
    <row r="28" spans="2:39" ht="13.5">
      <c r="B28" s="17" t="s">
        <v>19</v>
      </c>
      <c r="AM28" s="32"/>
    </row>
    <row r="30" ht="12.75">
      <c r="AN30" s="32"/>
    </row>
  </sheetData>
  <sheetProtection/>
  <mergeCells count="22">
    <mergeCell ref="B25:N26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N32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.7109375" style="18" customWidth="1"/>
    <col min="2" max="2" width="50.8515625" style="18" customWidth="1"/>
    <col min="3" max="6" width="11.7109375" style="18" customWidth="1"/>
    <col min="7" max="8" width="12.8515625" style="18" customWidth="1"/>
    <col min="9" max="9" width="12.421875" style="18" bestFit="1" customWidth="1"/>
    <col min="10" max="10" width="12.421875" style="18" customWidth="1"/>
    <col min="11" max="38" width="11.7109375" style="18" customWidth="1"/>
    <col min="39" max="39" width="14.28125" style="18" customWidth="1"/>
    <col min="40" max="40" width="13.8515625" style="18" customWidth="1"/>
    <col min="41" max="16384" width="9.140625" style="18" customWidth="1"/>
  </cols>
  <sheetData>
    <row r="1" spans="1:12" ht="20.25" customHeight="1">
      <c r="A1" s="98" t="s">
        <v>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40"/>
    </row>
    <row r="2" spans="1:33" s="34" customFormat="1" ht="13.5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40"/>
      <c r="AG2" s="18"/>
    </row>
    <row r="3" spans="1:40" ht="15" customHeight="1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40" ht="22.5" customHeight="1">
      <c r="A4" s="88" t="s">
        <v>80</v>
      </c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40" ht="90" customHeight="1">
      <c r="A5" s="94" t="s">
        <v>0</v>
      </c>
      <c r="B5" s="94" t="s">
        <v>2</v>
      </c>
      <c r="C5" s="92" t="s">
        <v>3</v>
      </c>
      <c r="D5" s="99"/>
      <c r="E5" s="92" t="s">
        <v>27</v>
      </c>
      <c r="F5" s="99"/>
      <c r="G5" s="92" t="s">
        <v>34</v>
      </c>
      <c r="H5" s="99"/>
      <c r="I5" s="92" t="s">
        <v>6</v>
      </c>
      <c r="J5" s="99"/>
      <c r="K5" s="92" t="s">
        <v>36</v>
      </c>
      <c r="L5" s="99"/>
      <c r="M5" s="92" t="s">
        <v>37</v>
      </c>
      <c r="N5" s="99"/>
      <c r="O5" s="92" t="s">
        <v>8</v>
      </c>
      <c r="P5" s="99"/>
      <c r="Q5" s="92" t="s">
        <v>28</v>
      </c>
      <c r="R5" s="99"/>
      <c r="S5" s="92" t="s">
        <v>38</v>
      </c>
      <c r="T5" s="99"/>
      <c r="U5" s="92" t="s">
        <v>29</v>
      </c>
      <c r="V5" s="99"/>
      <c r="W5" s="92" t="s">
        <v>30</v>
      </c>
      <c r="X5" s="99"/>
      <c r="Y5" s="92" t="s">
        <v>9</v>
      </c>
      <c r="Z5" s="99"/>
      <c r="AA5" s="92" t="s">
        <v>31</v>
      </c>
      <c r="AB5" s="99"/>
      <c r="AC5" s="92" t="s">
        <v>10</v>
      </c>
      <c r="AD5" s="99"/>
      <c r="AE5" s="92" t="s">
        <v>11</v>
      </c>
      <c r="AF5" s="99"/>
      <c r="AG5" s="92" t="s">
        <v>12</v>
      </c>
      <c r="AH5" s="99"/>
      <c r="AI5" s="92" t="s">
        <v>32</v>
      </c>
      <c r="AJ5" s="99"/>
      <c r="AK5" s="92" t="s">
        <v>13</v>
      </c>
      <c r="AL5" s="99"/>
      <c r="AM5" s="92" t="s">
        <v>14</v>
      </c>
      <c r="AN5" s="93"/>
    </row>
    <row r="6" spans="1:40" ht="45" customHeight="1">
      <c r="A6" s="95"/>
      <c r="B6" s="95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ht="24.75" customHeight="1">
      <c r="A7" s="69">
        <v>1</v>
      </c>
      <c r="B7" s="70" t="s">
        <v>77</v>
      </c>
      <c r="C7" s="71">
        <v>696124.9299999999</v>
      </c>
      <c r="D7" s="71">
        <v>674309.36</v>
      </c>
      <c r="E7" s="71">
        <v>112777.33350000002</v>
      </c>
      <c r="F7" s="71">
        <v>112777.33350000002</v>
      </c>
      <c r="G7" s="71">
        <v>7376.52</v>
      </c>
      <c r="H7" s="71">
        <v>7376.52</v>
      </c>
      <c r="I7" s="71">
        <v>18454176.814390577</v>
      </c>
      <c r="J7" s="71">
        <v>18454176.814390577</v>
      </c>
      <c r="K7" s="71">
        <v>5125811.571224</v>
      </c>
      <c r="L7" s="71">
        <v>5118021.591224</v>
      </c>
      <c r="M7" s="71">
        <v>650399.4637</v>
      </c>
      <c r="N7" s="71">
        <v>648498.8237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116304.47</v>
      </c>
      <c r="Z7" s="71">
        <v>116304.47</v>
      </c>
      <c r="AA7" s="71">
        <v>822150.900738</v>
      </c>
      <c r="AB7" s="71">
        <v>788866.9207380001</v>
      </c>
      <c r="AC7" s="71">
        <v>0</v>
      </c>
      <c r="AD7" s="71">
        <v>0</v>
      </c>
      <c r="AE7" s="71">
        <v>255719.66000000003</v>
      </c>
      <c r="AF7" s="71">
        <v>193131.48000000004</v>
      </c>
      <c r="AG7" s="71">
        <v>0</v>
      </c>
      <c r="AH7" s="71">
        <v>0</v>
      </c>
      <c r="AI7" s="71">
        <v>31201.66</v>
      </c>
      <c r="AJ7" s="71">
        <v>30058.32</v>
      </c>
      <c r="AK7" s="71">
        <v>0</v>
      </c>
      <c r="AL7" s="71">
        <v>0</v>
      </c>
      <c r="AM7" s="72">
        <f aca="true" t="shared" si="0" ref="AM7:AM22">C7+E7+G7+I7+K7+M7+O7+Q7+S7+U7+W7+Y7+AA7+AC7+AE7+AG7+AI7+AK7</f>
        <v>26272043.32355258</v>
      </c>
      <c r="AN7" s="72">
        <f aca="true" t="shared" si="1" ref="AN7:AN22">D7+F7+H7+J7+L7+N7+P7+R7+T7+V7+X7+Z7+AB7+AD7+AF7+AH7+AJ7+AL7</f>
        <v>26143521.633552577</v>
      </c>
    </row>
    <row r="8" spans="1:40" ht="24.75" customHeight="1">
      <c r="A8" s="69">
        <v>2</v>
      </c>
      <c r="B8" s="70" t="s">
        <v>48</v>
      </c>
      <c r="C8" s="71">
        <v>1143154.1199999999</v>
      </c>
      <c r="D8" s="71">
        <v>362324.74</v>
      </c>
      <c r="E8" s="71">
        <v>113656.24</v>
      </c>
      <c r="F8" s="71">
        <v>113656.24</v>
      </c>
      <c r="G8" s="71">
        <v>90105.92</v>
      </c>
      <c r="H8" s="71">
        <v>90105.92</v>
      </c>
      <c r="I8" s="71">
        <v>16551548.479999999</v>
      </c>
      <c r="J8" s="71">
        <v>16551548.479999999</v>
      </c>
      <c r="K8" s="71">
        <v>5366356.39</v>
      </c>
      <c r="L8" s="71">
        <v>5366356.39</v>
      </c>
      <c r="M8" s="71">
        <v>647654</v>
      </c>
      <c r="N8" s="71">
        <v>640007.0900000001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459886.46</v>
      </c>
      <c r="Z8" s="71">
        <v>38185.20000000001</v>
      </c>
      <c r="AA8" s="71">
        <v>624074.1100000001</v>
      </c>
      <c r="AB8" s="71">
        <v>460899.1700000001</v>
      </c>
      <c r="AC8" s="71">
        <v>0</v>
      </c>
      <c r="AD8" s="71">
        <v>0</v>
      </c>
      <c r="AE8" s="71">
        <v>393071.0900000001</v>
      </c>
      <c r="AF8" s="71">
        <v>74280.75000000017</v>
      </c>
      <c r="AG8" s="71">
        <v>0</v>
      </c>
      <c r="AH8" s="71">
        <v>0</v>
      </c>
      <c r="AI8" s="71">
        <v>53868.53999999992</v>
      </c>
      <c r="AJ8" s="71">
        <v>48157.9599999999</v>
      </c>
      <c r="AK8" s="71">
        <v>0</v>
      </c>
      <c r="AL8" s="71">
        <v>0</v>
      </c>
      <c r="AM8" s="72">
        <f t="shared" si="0"/>
        <v>25443375.349999998</v>
      </c>
      <c r="AN8" s="72">
        <f t="shared" si="1"/>
        <v>23745521.94</v>
      </c>
    </row>
    <row r="9" spans="1:40" ht="24.75" customHeight="1">
      <c r="A9" s="69">
        <v>3</v>
      </c>
      <c r="B9" s="70" t="s">
        <v>79</v>
      </c>
      <c r="C9" s="71">
        <v>145000</v>
      </c>
      <c r="D9" s="71">
        <v>145000</v>
      </c>
      <c r="E9" s="71">
        <v>3108.81</v>
      </c>
      <c r="F9" s="71">
        <v>3108.81</v>
      </c>
      <c r="G9" s="71">
        <v>0</v>
      </c>
      <c r="H9" s="71">
        <v>0</v>
      </c>
      <c r="I9" s="71">
        <v>8854213.12</v>
      </c>
      <c r="J9" s="71">
        <v>8854213.12</v>
      </c>
      <c r="K9" s="71">
        <v>1166978.12</v>
      </c>
      <c r="L9" s="71">
        <v>1166978.12</v>
      </c>
      <c r="M9" s="71">
        <v>93001.82</v>
      </c>
      <c r="N9" s="71">
        <v>93001.82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2">
        <f t="shared" si="0"/>
        <v>10262301.870000001</v>
      </c>
      <c r="AN9" s="72">
        <f t="shared" si="1"/>
        <v>10262301.870000001</v>
      </c>
    </row>
    <row r="10" spans="1:40" ht="24.75" customHeight="1">
      <c r="A10" s="69">
        <v>4</v>
      </c>
      <c r="B10" s="70" t="s">
        <v>51</v>
      </c>
      <c r="C10" s="71">
        <v>0</v>
      </c>
      <c r="D10" s="71">
        <v>0</v>
      </c>
      <c r="E10" s="71">
        <v>33050.94</v>
      </c>
      <c r="F10" s="71">
        <v>33050.94</v>
      </c>
      <c r="G10" s="71">
        <v>992</v>
      </c>
      <c r="H10" s="71">
        <v>992</v>
      </c>
      <c r="I10" s="71">
        <v>7010396.720000001</v>
      </c>
      <c r="J10" s="71">
        <v>7010396.720000001</v>
      </c>
      <c r="K10" s="71">
        <v>999608</v>
      </c>
      <c r="L10" s="71">
        <v>999608</v>
      </c>
      <c r="M10" s="71">
        <v>85633</v>
      </c>
      <c r="N10" s="71">
        <v>85633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137.34</v>
      </c>
      <c r="Z10" s="71">
        <v>137.34</v>
      </c>
      <c r="AA10" s="71">
        <v>183078</v>
      </c>
      <c r="AB10" s="71">
        <v>183078</v>
      </c>
      <c r="AC10" s="71">
        <v>1282</v>
      </c>
      <c r="AD10" s="71">
        <v>1282</v>
      </c>
      <c r="AE10" s="71">
        <v>1428277</v>
      </c>
      <c r="AF10" s="71">
        <v>856966.2</v>
      </c>
      <c r="AG10" s="71">
        <v>0</v>
      </c>
      <c r="AH10" s="71">
        <v>0</v>
      </c>
      <c r="AI10" s="71">
        <v>2770</v>
      </c>
      <c r="AJ10" s="71">
        <v>2770</v>
      </c>
      <c r="AK10" s="71">
        <v>0</v>
      </c>
      <c r="AL10" s="71">
        <v>0</v>
      </c>
      <c r="AM10" s="72">
        <f t="shared" si="0"/>
        <v>9745225</v>
      </c>
      <c r="AN10" s="72">
        <f t="shared" si="1"/>
        <v>9173914.200000001</v>
      </c>
    </row>
    <row r="11" spans="1:40" ht="24.75" customHeight="1">
      <c r="A11" s="69">
        <v>5</v>
      </c>
      <c r="B11" s="70" t="s">
        <v>49</v>
      </c>
      <c r="C11" s="71">
        <v>112989.22999999998</v>
      </c>
      <c r="D11" s="71">
        <v>35000.56999999996</v>
      </c>
      <c r="E11" s="71">
        <v>349.0799999999999</v>
      </c>
      <c r="F11" s="71">
        <v>349.0799999999999</v>
      </c>
      <c r="G11" s="71">
        <v>4000.0000000000005</v>
      </c>
      <c r="H11" s="71">
        <v>4000.0000000000005</v>
      </c>
      <c r="I11" s="71">
        <v>7694117.831536902</v>
      </c>
      <c r="J11" s="71">
        <v>7694117.831536902</v>
      </c>
      <c r="K11" s="71">
        <v>1073547.43</v>
      </c>
      <c r="L11" s="71">
        <v>1073547.43</v>
      </c>
      <c r="M11" s="71">
        <v>280138.50000000006</v>
      </c>
      <c r="N11" s="71">
        <v>280138.50000000006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1607.2799999999952</v>
      </c>
      <c r="Z11" s="71">
        <v>1607.2699999999952</v>
      </c>
      <c r="AA11" s="71">
        <v>60426.57999999955</v>
      </c>
      <c r="AB11" s="71">
        <v>-38875.750000000524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244547.57</v>
      </c>
      <c r="AJ11" s="71">
        <v>31394.560000000027</v>
      </c>
      <c r="AK11" s="71">
        <v>0</v>
      </c>
      <c r="AL11" s="71">
        <v>0</v>
      </c>
      <c r="AM11" s="72">
        <f t="shared" si="0"/>
        <v>9471723.501536902</v>
      </c>
      <c r="AN11" s="72">
        <f t="shared" si="1"/>
        <v>9081279.491536902</v>
      </c>
    </row>
    <row r="12" spans="1:40" ht="24.75" customHeight="1">
      <c r="A12" s="69">
        <v>6</v>
      </c>
      <c r="B12" s="70" t="s">
        <v>50</v>
      </c>
      <c r="C12" s="71">
        <v>17570.440000000002</v>
      </c>
      <c r="D12" s="71">
        <v>12285.220000000001</v>
      </c>
      <c r="E12" s="71">
        <v>9282.09</v>
      </c>
      <c r="F12" s="71">
        <v>9282.09</v>
      </c>
      <c r="G12" s="71">
        <v>278.29</v>
      </c>
      <c r="H12" s="71">
        <v>278.29</v>
      </c>
      <c r="I12" s="71">
        <v>3103292.2799999956</v>
      </c>
      <c r="J12" s="71">
        <v>3103292.2799999956</v>
      </c>
      <c r="K12" s="71">
        <v>756375.4347250003</v>
      </c>
      <c r="L12" s="71">
        <v>733559.5977250002</v>
      </c>
      <c r="M12" s="71">
        <v>82390.02195000001</v>
      </c>
      <c r="N12" s="71">
        <v>70292.38609750001</v>
      </c>
      <c r="O12" s="71">
        <v>0</v>
      </c>
      <c r="P12" s="71">
        <v>0</v>
      </c>
      <c r="Q12" s="71">
        <v>0</v>
      </c>
      <c r="R12" s="71">
        <v>0</v>
      </c>
      <c r="S12" s="71">
        <v>2141014.937795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108249.57000000002</v>
      </c>
      <c r="Z12" s="71">
        <v>45767.58224115203</v>
      </c>
      <c r="AA12" s="71">
        <v>63298.299999999996</v>
      </c>
      <c r="AB12" s="71">
        <v>13152.519133106529</v>
      </c>
      <c r="AC12" s="71">
        <v>363067.58999999997</v>
      </c>
      <c r="AD12" s="71">
        <v>1122.4199999999837</v>
      </c>
      <c r="AE12" s="71">
        <v>45246.532284</v>
      </c>
      <c r="AF12" s="71">
        <v>45246.532284</v>
      </c>
      <c r="AG12" s="71">
        <v>0</v>
      </c>
      <c r="AH12" s="71">
        <v>0</v>
      </c>
      <c r="AI12" s="71">
        <v>35040.45</v>
      </c>
      <c r="AJ12" s="71">
        <v>17520.225</v>
      </c>
      <c r="AK12" s="71">
        <v>0</v>
      </c>
      <c r="AL12" s="71">
        <v>0</v>
      </c>
      <c r="AM12" s="72">
        <f t="shared" si="0"/>
        <v>6725105.936753996</v>
      </c>
      <c r="AN12" s="72">
        <f t="shared" si="1"/>
        <v>4051799.1424807543</v>
      </c>
    </row>
    <row r="13" spans="1:40" ht="24.75" customHeight="1">
      <c r="A13" s="69">
        <v>7</v>
      </c>
      <c r="B13" s="70" t="s">
        <v>53</v>
      </c>
      <c r="C13" s="71">
        <v>0</v>
      </c>
      <c r="D13" s="71">
        <v>0</v>
      </c>
      <c r="E13" s="71">
        <v>302.82</v>
      </c>
      <c r="F13" s="71">
        <v>302.82</v>
      </c>
      <c r="G13" s="71">
        <v>4170.9</v>
      </c>
      <c r="H13" s="71">
        <v>4170.9</v>
      </c>
      <c r="I13" s="71">
        <v>1446655.97</v>
      </c>
      <c r="J13" s="71">
        <v>1446655.97</v>
      </c>
      <c r="K13" s="71">
        <v>218438.18</v>
      </c>
      <c r="L13" s="71">
        <v>218438.18</v>
      </c>
      <c r="M13" s="71">
        <v>131383.11000000002</v>
      </c>
      <c r="N13" s="71">
        <v>131383.11000000002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19855.14</v>
      </c>
      <c r="Z13" s="71">
        <v>17589.54</v>
      </c>
      <c r="AA13" s="71">
        <v>105482.56999999999</v>
      </c>
      <c r="AB13" s="71">
        <v>32781.69288</v>
      </c>
      <c r="AC13" s="71">
        <v>0</v>
      </c>
      <c r="AD13" s="71">
        <v>0</v>
      </c>
      <c r="AE13" s="71">
        <v>1264507.77</v>
      </c>
      <c r="AF13" s="71">
        <v>335110.69200000004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2">
        <f t="shared" si="0"/>
        <v>3190796.46</v>
      </c>
      <c r="AN13" s="72">
        <f t="shared" si="1"/>
        <v>2186432.9048800003</v>
      </c>
    </row>
    <row r="14" spans="1:40" ht="24.75" customHeight="1">
      <c r="A14" s="69">
        <v>8</v>
      </c>
      <c r="B14" s="70" t="s">
        <v>75</v>
      </c>
      <c r="C14" s="71">
        <v>41211</v>
      </c>
      <c r="D14" s="71">
        <v>41211</v>
      </c>
      <c r="E14" s="71">
        <v>25397.079999999998</v>
      </c>
      <c r="F14" s="71">
        <v>25397.079999999998</v>
      </c>
      <c r="G14" s="71">
        <v>0</v>
      </c>
      <c r="H14" s="71">
        <v>0</v>
      </c>
      <c r="I14" s="71">
        <v>2978004.219108337</v>
      </c>
      <c r="J14" s="71">
        <v>2978004.219108337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2">
        <f t="shared" si="0"/>
        <v>3044612.299108337</v>
      </c>
      <c r="AN14" s="72">
        <f t="shared" si="1"/>
        <v>3044612.299108337</v>
      </c>
    </row>
    <row r="15" spans="1:40" ht="24.75" customHeight="1">
      <c r="A15" s="69">
        <v>9</v>
      </c>
      <c r="B15" s="70" t="s">
        <v>52</v>
      </c>
      <c r="C15" s="71">
        <v>0</v>
      </c>
      <c r="D15" s="71">
        <v>0</v>
      </c>
      <c r="E15" s="71">
        <v>415.15</v>
      </c>
      <c r="F15" s="71">
        <v>415.15</v>
      </c>
      <c r="G15" s="71">
        <v>0</v>
      </c>
      <c r="H15" s="71">
        <v>0</v>
      </c>
      <c r="I15" s="71">
        <v>2591446.723762164</v>
      </c>
      <c r="J15" s="71">
        <v>2591446.723762164</v>
      </c>
      <c r="K15" s="71">
        <v>120073.94</v>
      </c>
      <c r="L15" s="71">
        <v>67420.27</v>
      </c>
      <c r="M15" s="71">
        <v>10951</v>
      </c>
      <c r="N15" s="71">
        <v>5475.47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58498.47</v>
      </c>
      <c r="AB15" s="71">
        <v>58498.47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2">
        <f t="shared" si="0"/>
        <v>2781385.283762164</v>
      </c>
      <c r="AN15" s="72">
        <f t="shared" si="1"/>
        <v>2723256.083762164</v>
      </c>
    </row>
    <row r="16" spans="1:40" ht="24.75" customHeight="1">
      <c r="A16" s="69">
        <v>10</v>
      </c>
      <c r="B16" s="70" t="s">
        <v>78</v>
      </c>
      <c r="C16" s="71">
        <v>85444.65</v>
      </c>
      <c r="D16" s="71">
        <v>74874.76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1340286.4600000007</v>
      </c>
      <c r="L16" s="71">
        <v>1329325.8824000007</v>
      </c>
      <c r="M16" s="71">
        <v>265243.71</v>
      </c>
      <c r="N16" s="71">
        <v>265243.71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40932.672</v>
      </c>
      <c r="Z16" s="71">
        <v>40932.672</v>
      </c>
      <c r="AA16" s="71">
        <v>970274.1799999997</v>
      </c>
      <c r="AB16" s="71">
        <v>183104.50999999966</v>
      </c>
      <c r="AC16" s="71">
        <v>0</v>
      </c>
      <c r="AD16" s="71">
        <v>0</v>
      </c>
      <c r="AE16" s="71">
        <v>16004.6</v>
      </c>
      <c r="AF16" s="71">
        <v>-54217.09220000001</v>
      </c>
      <c r="AG16" s="71">
        <v>0</v>
      </c>
      <c r="AH16" s="71">
        <v>0</v>
      </c>
      <c r="AI16" s="71">
        <v>1622.3</v>
      </c>
      <c r="AJ16" s="71">
        <v>1159.84</v>
      </c>
      <c r="AK16" s="71">
        <v>0</v>
      </c>
      <c r="AL16" s="71">
        <v>0</v>
      </c>
      <c r="AM16" s="72">
        <f t="shared" si="0"/>
        <v>2719808.572</v>
      </c>
      <c r="AN16" s="72">
        <f t="shared" si="1"/>
        <v>1840424.2822000002</v>
      </c>
    </row>
    <row r="17" spans="1:40" ht="24.75" customHeight="1">
      <c r="A17" s="69">
        <v>11</v>
      </c>
      <c r="B17" s="70" t="s">
        <v>55</v>
      </c>
      <c r="C17" s="71">
        <v>800</v>
      </c>
      <c r="D17" s="71">
        <v>800</v>
      </c>
      <c r="E17" s="71">
        <v>0</v>
      </c>
      <c r="F17" s="71">
        <v>0</v>
      </c>
      <c r="G17" s="71">
        <v>0</v>
      </c>
      <c r="H17" s="71">
        <v>0</v>
      </c>
      <c r="I17" s="71">
        <v>1548784.8899999997</v>
      </c>
      <c r="J17" s="71">
        <v>1548784.8899999997</v>
      </c>
      <c r="K17" s="71">
        <v>108049.47</v>
      </c>
      <c r="L17" s="71">
        <v>108049.47</v>
      </c>
      <c r="M17" s="71">
        <v>2830</v>
      </c>
      <c r="N17" s="71">
        <v>2830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4770.62</v>
      </c>
      <c r="AB17" s="71">
        <v>4770.62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2">
        <f t="shared" si="0"/>
        <v>1665234.9799999997</v>
      </c>
      <c r="AN17" s="72">
        <f t="shared" si="1"/>
        <v>1665234.9799999997</v>
      </c>
    </row>
    <row r="18" spans="1:40" ht="24.75" customHeight="1">
      <c r="A18" s="69">
        <v>12</v>
      </c>
      <c r="B18" s="70" t="s">
        <v>56</v>
      </c>
      <c r="C18" s="71">
        <v>9965</v>
      </c>
      <c r="D18" s="71">
        <v>9965</v>
      </c>
      <c r="E18" s="71">
        <v>331</v>
      </c>
      <c r="F18" s="71">
        <v>331</v>
      </c>
      <c r="G18" s="71">
        <v>0</v>
      </c>
      <c r="H18" s="71">
        <v>0</v>
      </c>
      <c r="I18" s="71">
        <v>936343</v>
      </c>
      <c r="J18" s="71">
        <v>936343</v>
      </c>
      <c r="K18" s="71">
        <v>289345</v>
      </c>
      <c r="L18" s="71">
        <v>222897.75</v>
      </c>
      <c r="M18" s="71">
        <v>42141</v>
      </c>
      <c r="N18" s="71">
        <v>37186.79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1828</v>
      </c>
      <c r="Z18" s="71">
        <v>1828</v>
      </c>
      <c r="AA18" s="71">
        <v>40259.79</v>
      </c>
      <c r="AB18" s="71">
        <v>28917.550000000003</v>
      </c>
      <c r="AC18" s="71">
        <v>0</v>
      </c>
      <c r="AD18" s="71">
        <v>0</v>
      </c>
      <c r="AE18" s="71">
        <v>8940</v>
      </c>
      <c r="AF18" s="71">
        <v>8940</v>
      </c>
      <c r="AG18" s="71">
        <v>0</v>
      </c>
      <c r="AH18" s="71">
        <v>0</v>
      </c>
      <c r="AI18" s="71">
        <v>49</v>
      </c>
      <c r="AJ18" s="71">
        <v>49</v>
      </c>
      <c r="AK18" s="71">
        <v>0</v>
      </c>
      <c r="AL18" s="71">
        <v>0</v>
      </c>
      <c r="AM18" s="72">
        <f t="shared" si="0"/>
        <v>1329201.79</v>
      </c>
      <c r="AN18" s="72">
        <f t="shared" si="1"/>
        <v>1246458.09</v>
      </c>
    </row>
    <row r="19" spans="1:40" ht="24.75" customHeight="1">
      <c r="A19" s="69">
        <v>13</v>
      </c>
      <c r="B19" s="70" t="s">
        <v>54</v>
      </c>
      <c r="C19" s="71">
        <v>0</v>
      </c>
      <c r="D19" s="71">
        <v>0</v>
      </c>
      <c r="E19" s="71">
        <v>574.75</v>
      </c>
      <c r="F19" s="71">
        <v>574.75</v>
      </c>
      <c r="G19" s="71">
        <v>0</v>
      </c>
      <c r="H19" s="71">
        <v>0</v>
      </c>
      <c r="I19" s="71">
        <v>927853.2559999999</v>
      </c>
      <c r="J19" s="71">
        <v>927853.2559999999</v>
      </c>
      <c r="K19" s="71">
        <v>26131.35</v>
      </c>
      <c r="L19" s="71">
        <v>26131.35</v>
      </c>
      <c r="M19" s="71">
        <v>3730</v>
      </c>
      <c r="N19" s="71">
        <v>3730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2">
        <f t="shared" si="0"/>
        <v>958289.3559999999</v>
      </c>
      <c r="AN19" s="72">
        <f t="shared" si="1"/>
        <v>958289.3559999999</v>
      </c>
    </row>
    <row r="20" spans="1:40" ht="24.75" customHeight="1">
      <c r="A20" s="69">
        <v>14</v>
      </c>
      <c r="B20" s="87" t="s">
        <v>57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115284.32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65365.19</v>
      </c>
      <c r="AJ20" s="71">
        <v>0</v>
      </c>
      <c r="AK20" s="71">
        <v>0</v>
      </c>
      <c r="AL20" s="71">
        <v>0</v>
      </c>
      <c r="AM20" s="72">
        <f t="shared" si="0"/>
        <v>180649.51</v>
      </c>
      <c r="AN20" s="72">
        <f t="shared" si="1"/>
        <v>0</v>
      </c>
    </row>
    <row r="21" spans="1:40" ht="24.75" customHeight="1">
      <c r="A21" s="69">
        <v>15</v>
      </c>
      <c r="B21" s="87" t="s">
        <v>58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104002.08</v>
      </c>
      <c r="AF21" s="71">
        <v>104002.08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2">
        <f t="shared" si="0"/>
        <v>104002.08</v>
      </c>
      <c r="AN21" s="72">
        <f t="shared" si="1"/>
        <v>104002.08</v>
      </c>
    </row>
    <row r="22" spans="1:40" ht="24.75" customHeight="1">
      <c r="A22" s="69">
        <v>16</v>
      </c>
      <c r="B22" s="87" t="s">
        <v>76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14521.99</v>
      </c>
      <c r="L22" s="71">
        <v>13379.89</v>
      </c>
      <c r="M22" s="71">
        <v>4271</v>
      </c>
      <c r="N22" s="71">
        <v>4271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2">
        <f t="shared" si="0"/>
        <v>18792.989999999998</v>
      </c>
      <c r="AN22" s="72">
        <f t="shared" si="1"/>
        <v>17650.89</v>
      </c>
    </row>
    <row r="23" spans="1:40" ht="15">
      <c r="A23" s="26"/>
      <c r="B23" s="12" t="s">
        <v>1</v>
      </c>
      <c r="C23" s="75">
        <f>SUM(C7:C22)</f>
        <v>2252259.3699999996</v>
      </c>
      <c r="D23" s="75">
        <f aca="true" t="shared" si="2" ref="D23:AN23">SUM(D7:D22)</f>
        <v>1355770.6500000001</v>
      </c>
      <c r="E23" s="75">
        <f t="shared" si="2"/>
        <v>299245.29350000015</v>
      </c>
      <c r="F23" s="75">
        <f t="shared" si="2"/>
        <v>299245.29350000015</v>
      </c>
      <c r="G23" s="75">
        <f t="shared" si="2"/>
        <v>106923.62999999999</v>
      </c>
      <c r="H23" s="75">
        <f t="shared" si="2"/>
        <v>106923.62999999999</v>
      </c>
      <c r="I23" s="75">
        <f t="shared" si="2"/>
        <v>72096833.30479796</v>
      </c>
      <c r="J23" s="75">
        <f t="shared" si="2"/>
        <v>72096833.30479796</v>
      </c>
      <c r="K23" s="75">
        <f t="shared" si="2"/>
        <v>16605523.335949002</v>
      </c>
      <c r="L23" s="75">
        <f t="shared" si="2"/>
        <v>16443713.921349002</v>
      </c>
      <c r="M23" s="75">
        <f t="shared" si="2"/>
        <v>2299766.6256500003</v>
      </c>
      <c r="N23" s="75">
        <f t="shared" si="2"/>
        <v>2267691.6997975004</v>
      </c>
      <c r="O23" s="75">
        <f t="shared" si="2"/>
        <v>0</v>
      </c>
      <c r="P23" s="75">
        <f t="shared" si="2"/>
        <v>0</v>
      </c>
      <c r="Q23" s="75">
        <f t="shared" si="2"/>
        <v>0</v>
      </c>
      <c r="R23" s="75">
        <f t="shared" si="2"/>
        <v>0</v>
      </c>
      <c r="S23" s="75">
        <f t="shared" si="2"/>
        <v>2141014.937795</v>
      </c>
      <c r="T23" s="75">
        <f t="shared" si="2"/>
        <v>0</v>
      </c>
      <c r="U23" s="75">
        <f t="shared" si="2"/>
        <v>0</v>
      </c>
      <c r="V23" s="75">
        <f t="shared" si="2"/>
        <v>0</v>
      </c>
      <c r="W23" s="75">
        <f t="shared" si="2"/>
        <v>0</v>
      </c>
      <c r="X23" s="75">
        <f t="shared" si="2"/>
        <v>0</v>
      </c>
      <c r="Y23" s="75">
        <f t="shared" si="2"/>
        <v>748800.9320000001</v>
      </c>
      <c r="Z23" s="75">
        <f t="shared" si="2"/>
        <v>262352.07424115203</v>
      </c>
      <c r="AA23" s="75">
        <f t="shared" si="2"/>
        <v>2932313.520738</v>
      </c>
      <c r="AB23" s="75">
        <f t="shared" si="2"/>
        <v>1715193.702751106</v>
      </c>
      <c r="AC23" s="75">
        <f t="shared" si="2"/>
        <v>479633.91</v>
      </c>
      <c r="AD23" s="75">
        <f t="shared" si="2"/>
        <v>2404.4199999999837</v>
      </c>
      <c r="AE23" s="75">
        <f t="shared" si="2"/>
        <v>3515768.732284</v>
      </c>
      <c r="AF23" s="75">
        <f t="shared" si="2"/>
        <v>1563460.6420840002</v>
      </c>
      <c r="AG23" s="75">
        <f t="shared" si="2"/>
        <v>0</v>
      </c>
      <c r="AH23" s="75">
        <f t="shared" si="2"/>
        <v>0</v>
      </c>
      <c r="AI23" s="75">
        <f t="shared" si="2"/>
        <v>434464.7099999999</v>
      </c>
      <c r="AJ23" s="75">
        <f t="shared" si="2"/>
        <v>131109.9049999999</v>
      </c>
      <c r="AK23" s="75">
        <f t="shared" si="2"/>
        <v>0</v>
      </c>
      <c r="AL23" s="75">
        <f t="shared" si="2"/>
        <v>0</v>
      </c>
      <c r="AM23" s="75">
        <f t="shared" si="2"/>
        <v>103912548.30271398</v>
      </c>
      <c r="AN23" s="75">
        <f t="shared" si="2"/>
        <v>96244699.24352077</v>
      </c>
    </row>
    <row r="25" spans="1:40" ht="15">
      <c r="A25" s="36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5"/>
    </row>
    <row r="26" spans="1:40" ht="13.5">
      <c r="A26" s="36"/>
      <c r="B26" s="91" t="s">
        <v>67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5"/>
      <c r="AN26" s="35"/>
    </row>
    <row r="27" spans="1:40" ht="15">
      <c r="A27" s="36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N27" s="30"/>
    </row>
    <row r="28" spans="2:40" ht="13.5">
      <c r="B28" s="17" t="s">
        <v>22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5"/>
      <c r="AN28" s="35"/>
    </row>
    <row r="29" spans="2:40" ht="13.5">
      <c r="B29" s="17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5"/>
      <c r="AN29" s="35"/>
    </row>
    <row r="31" spans="39:40" ht="13.5">
      <c r="AM31" s="35"/>
      <c r="AN31" s="35"/>
    </row>
    <row r="32" spans="39:40" ht="13.5">
      <c r="AM32" s="35"/>
      <c r="AN32" s="35"/>
    </row>
  </sheetData>
  <sheetProtection/>
  <mergeCells count="24">
    <mergeCell ref="B26:N27"/>
    <mergeCell ref="W5:X5"/>
    <mergeCell ref="U5:V5"/>
    <mergeCell ref="G5:H5"/>
    <mergeCell ref="M5:N5"/>
    <mergeCell ref="O5:P5"/>
    <mergeCell ref="Q5:R5"/>
    <mergeCell ref="S5:T5"/>
    <mergeCell ref="AM5:AN5"/>
    <mergeCell ref="Y5:Z5"/>
    <mergeCell ref="AA5:AB5"/>
    <mergeCell ref="AC5:AD5"/>
    <mergeCell ref="AE5:AF5"/>
    <mergeCell ref="AG5:AH5"/>
    <mergeCell ref="AI5:AJ5"/>
    <mergeCell ref="AK5:AL5"/>
    <mergeCell ref="A1:K1"/>
    <mergeCell ref="A2:K2"/>
    <mergeCell ref="A5:A6"/>
    <mergeCell ref="B5:B6"/>
    <mergeCell ref="C5:D5"/>
    <mergeCell ref="E5:F5"/>
    <mergeCell ref="I5:J5"/>
    <mergeCell ref="K5:L5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34"/>
  <sheetViews>
    <sheetView zoomScale="90" zoomScaleNormal="90" zoomScalePageLayoutView="0" workbookViewId="0" topLeftCell="A1">
      <pane xSplit="2" ySplit="6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5" sqref="G25:H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0" t="s">
        <v>68</v>
      </c>
      <c r="B2" s="100"/>
      <c r="C2" s="100"/>
      <c r="D2" s="100"/>
    </row>
    <row r="3" spans="1:5" ht="12.75" customHeight="1">
      <c r="A3" s="100"/>
      <c r="B3" s="100"/>
      <c r="C3" s="100"/>
      <c r="D3" s="100"/>
      <c r="E3" s="4"/>
    </row>
    <row r="4" spans="1:5" ht="12.75">
      <c r="A4" s="100"/>
      <c r="B4" s="100"/>
      <c r="C4" s="100"/>
      <c r="D4" s="100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3">
        <v>1</v>
      </c>
      <c r="B7" s="7" t="s">
        <v>3</v>
      </c>
      <c r="C7" s="76">
        <f>HLOOKUP(B7,'პრემიები(დაზღვევა)'!$C$4:$AL$22,19,)</f>
        <v>11125856.504669417</v>
      </c>
      <c r="D7" s="77">
        <f>C7/$C$25</f>
        <v>0.05023956842739452</v>
      </c>
    </row>
    <row r="8" spans="1:4" ht="27" customHeight="1">
      <c r="A8" s="13">
        <v>2</v>
      </c>
      <c r="B8" s="7" t="s">
        <v>27</v>
      </c>
      <c r="C8" s="76">
        <f>HLOOKUP(B8,'პრემიები(დაზღვევა)'!$C$4:$AL$22,19,)</f>
        <v>3321911.211951821</v>
      </c>
      <c r="D8" s="77">
        <f aca="true" t="shared" si="0" ref="D8:D21">C8/$C$25</f>
        <v>0.01500031800450957</v>
      </c>
    </row>
    <row r="9" spans="1:4" ht="27" customHeight="1">
      <c r="A9" s="13">
        <v>3</v>
      </c>
      <c r="B9" s="7" t="s">
        <v>34</v>
      </c>
      <c r="C9" s="76">
        <f>HLOOKUP(B9,'პრემიები(დაზღვევა)'!$C$4:$AL$22,19,)</f>
        <v>2394843.7414773395</v>
      </c>
      <c r="D9" s="77">
        <f t="shared" si="0"/>
        <v>0.010814081232521096</v>
      </c>
    </row>
    <row r="10" spans="1:4" ht="27" customHeight="1">
      <c r="A10" s="13">
        <v>4</v>
      </c>
      <c r="B10" s="7" t="s">
        <v>6</v>
      </c>
      <c r="C10" s="76">
        <f>HLOOKUP(B10,'პრემიები(დაზღვევა)'!$C$4:$AL$22,19,)</f>
        <v>106442032.9438788</v>
      </c>
      <c r="D10" s="77">
        <f t="shared" si="0"/>
        <v>0.4806463030860269</v>
      </c>
    </row>
    <row r="11" spans="1:4" ht="38.25" customHeight="1">
      <c r="A11" s="13">
        <v>5</v>
      </c>
      <c r="B11" s="7" t="s">
        <v>35</v>
      </c>
      <c r="C11" s="76">
        <f>HLOOKUP(B11,'პრემიები(დაზღვევა)'!$C$4:$AL$22,19,)</f>
        <v>31449565.24667069</v>
      </c>
      <c r="D11" s="77">
        <f t="shared" si="0"/>
        <v>0.1420126697264884</v>
      </c>
    </row>
    <row r="12" spans="1:4" ht="27" customHeight="1">
      <c r="A12" s="13">
        <v>6</v>
      </c>
      <c r="B12" s="7" t="s">
        <v>7</v>
      </c>
      <c r="C12" s="76">
        <f>HLOOKUP(B12,'პრემიები(დაზღვევა)'!$C$4:$AL$22,19,)</f>
        <v>4405514.090926519</v>
      </c>
      <c r="D12" s="77">
        <f t="shared" si="0"/>
        <v>0.019893401153975247</v>
      </c>
    </row>
    <row r="13" spans="1:4" ht="27" customHeight="1">
      <c r="A13" s="13">
        <v>7</v>
      </c>
      <c r="B13" s="7" t="s">
        <v>8</v>
      </c>
      <c r="C13" s="76">
        <f>HLOOKUP(B13,'პრემიები(დაზღვევა)'!$C$4:$AL$22,19,)</f>
        <v>0</v>
      </c>
      <c r="D13" s="77">
        <f t="shared" si="0"/>
        <v>0</v>
      </c>
    </row>
    <row r="14" spans="1:4" ht="27" customHeight="1">
      <c r="A14" s="13">
        <v>8</v>
      </c>
      <c r="B14" s="7" t="s">
        <v>28</v>
      </c>
      <c r="C14" s="76">
        <f>HLOOKUP(B14,'პრემიები(დაზღვევა)'!$C$4:$AL$22,19,)</f>
        <v>2179630.121886937</v>
      </c>
      <c r="D14" s="77">
        <f t="shared" si="0"/>
        <v>0.009842269366766628</v>
      </c>
    </row>
    <row r="15" spans="1:4" ht="27" customHeight="1">
      <c r="A15" s="13">
        <v>9</v>
      </c>
      <c r="B15" s="7" t="s">
        <v>38</v>
      </c>
      <c r="C15" s="76">
        <f>HLOOKUP(B15,'პრემიები(დაზღვევა)'!$C$4:$AL$22,19,)</f>
        <v>3412099.7005011886</v>
      </c>
      <c r="D15" s="77">
        <f t="shared" si="0"/>
        <v>0.015407570312674574</v>
      </c>
    </row>
    <row r="16" spans="1:4" ht="27" customHeight="1">
      <c r="A16" s="13">
        <v>10</v>
      </c>
      <c r="B16" s="7" t="s">
        <v>29</v>
      </c>
      <c r="C16" s="76">
        <f>HLOOKUP(B16,'პრემიები(დაზღვევა)'!$C$4:$AL$22,19,)</f>
        <v>221909.866</v>
      </c>
      <c r="D16" s="77">
        <f t="shared" si="0"/>
        <v>0.001002049225867866</v>
      </c>
    </row>
    <row r="17" spans="1:4" ht="27" customHeight="1">
      <c r="A17" s="13">
        <v>11</v>
      </c>
      <c r="B17" s="7" t="s">
        <v>30</v>
      </c>
      <c r="C17" s="76">
        <f>HLOOKUP(B17,'პრემიები(დაზღვევა)'!$C$4:$AL$22,19,)</f>
        <v>0</v>
      </c>
      <c r="D17" s="77">
        <f t="shared" si="0"/>
        <v>0</v>
      </c>
    </row>
    <row r="18" spans="1:4" ht="27" customHeight="1">
      <c r="A18" s="13">
        <v>12</v>
      </c>
      <c r="B18" s="7" t="s">
        <v>9</v>
      </c>
      <c r="C18" s="76">
        <f>HLOOKUP(B18,'პრემიები(დაზღვევა)'!$C$4:$AL$22,19,)</f>
        <v>5089618.137550813</v>
      </c>
      <c r="D18" s="77">
        <f t="shared" si="0"/>
        <v>0.02298251991507147</v>
      </c>
    </row>
    <row r="19" spans="1:4" ht="27" customHeight="1">
      <c r="A19" s="13">
        <v>13</v>
      </c>
      <c r="B19" s="7" t="s">
        <v>33</v>
      </c>
      <c r="C19" s="76">
        <f>HLOOKUP(B19,'პრემიები(დაზღვევა)'!$C$4:$AL$22,19,)</f>
        <v>36348795.93539187</v>
      </c>
      <c r="D19" s="77">
        <f t="shared" si="0"/>
        <v>0.16413548205327858</v>
      </c>
    </row>
    <row r="20" spans="1:4" ht="27" customHeight="1">
      <c r="A20" s="13">
        <v>14</v>
      </c>
      <c r="B20" s="7" t="s">
        <v>10</v>
      </c>
      <c r="C20" s="76">
        <f>HLOOKUP(B20,'პრემიები(დაზღვევა)'!$C$4:$AL$22,19,)</f>
        <v>743980.8305552148</v>
      </c>
      <c r="D20" s="77">
        <f t="shared" si="0"/>
        <v>0.003359496487273733</v>
      </c>
    </row>
    <row r="21" spans="1:4" ht="27" customHeight="1">
      <c r="A21" s="13">
        <v>15</v>
      </c>
      <c r="B21" s="7" t="s">
        <v>11</v>
      </c>
      <c r="C21" s="76">
        <f>HLOOKUP(B21,'პრემიები(დაზღვევა)'!$C$4:$AL$22,19,)</f>
        <v>4979075.133798764</v>
      </c>
      <c r="D21" s="77">
        <f t="shared" si="0"/>
        <v>0.02248335539692044</v>
      </c>
    </row>
    <row r="22" spans="1:4" ht="27" customHeight="1">
      <c r="A22" s="13">
        <v>16</v>
      </c>
      <c r="B22" s="7" t="s">
        <v>12</v>
      </c>
      <c r="C22" s="76">
        <f>HLOOKUP(B22,'პრემიები(დაზღვევა)'!$C$4:$AL$22,19,)</f>
        <v>112423.48699576373</v>
      </c>
      <c r="D22" s="77">
        <f>C22/$C$25</f>
        <v>0.0005076559692639855</v>
      </c>
    </row>
    <row r="23" spans="1:4" ht="27" customHeight="1">
      <c r="A23" s="13">
        <v>17</v>
      </c>
      <c r="B23" s="7" t="s">
        <v>32</v>
      </c>
      <c r="C23" s="76">
        <f>HLOOKUP(B23,'პრემიები(დაზღვევა)'!$C$4:$AL$22,19,)</f>
        <v>9228795.576307878</v>
      </c>
      <c r="D23" s="77">
        <f>C23/$C$25</f>
        <v>0.04167325964196695</v>
      </c>
    </row>
    <row r="24" spans="1:4" ht="27" customHeight="1">
      <c r="A24" s="13">
        <v>18</v>
      </c>
      <c r="B24" s="7" t="s">
        <v>13</v>
      </c>
      <c r="C24" s="76">
        <f>HLOOKUP(B24,'პრემიები(დაზღვევა)'!$C$4:$AL$22,19,)</f>
        <v>0</v>
      </c>
      <c r="D24" s="77">
        <f>C24/$C$25</f>
        <v>0</v>
      </c>
    </row>
    <row r="25" spans="1:8" ht="27" customHeight="1">
      <c r="A25" s="8"/>
      <c r="B25" s="9" t="s">
        <v>14</v>
      </c>
      <c r="C25" s="78">
        <f>SUM(C7:C24)</f>
        <v>221456052.52856302</v>
      </c>
      <c r="D25" s="79">
        <f>SUM(D7:D24)</f>
        <v>0.9999999999999999</v>
      </c>
      <c r="H25" s="3"/>
    </row>
    <row r="27" ht="12.75">
      <c r="C27" s="3"/>
    </row>
    <row r="28" ht="12.75">
      <c r="C28" s="3"/>
    </row>
    <row r="34" ht="12.75">
      <c r="C34" s="1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31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.421875" style="0" customWidth="1"/>
    <col min="2" max="2" width="49.281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18" customFormat="1" ht="27.7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37" s="59" customFormat="1" ht="17.25" customHeight="1">
      <c r="A2" s="21" t="s">
        <v>39</v>
      </c>
      <c r="C2" s="60"/>
      <c r="E2" s="60"/>
      <c r="G2" s="60"/>
      <c r="I2" s="60"/>
      <c r="K2" s="60"/>
      <c r="M2" s="60"/>
      <c r="O2" s="60"/>
      <c r="Q2" s="60"/>
      <c r="S2" s="60"/>
      <c r="U2" s="60"/>
      <c r="W2" s="60"/>
      <c r="Y2" s="60"/>
      <c r="AA2" s="60"/>
      <c r="AC2" s="60"/>
      <c r="AE2" s="60"/>
      <c r="AG2" s="60"/>
      <c r="AI2" s="60"/>
      <c r="AK2" s="60"/>
    </row>
    <row r="3" spans="1:37" s="59" customFormat="1" ht="21.75" customHeight="1">
      <c r="A3" s="88" t="s">
        <v>80</v>
      </c>
      <c r="C3" s="60"/>
      <c r="E3" s="60"/>
      <c r="G3" s="60"/>
      <c r="I3" s="60"/>
      <c r="K3" s="60"/>
      <c r="M3" s="60"/>
      <c r="O3" s="60"/>
      <c r="Q3" s="60"/>
      <c r="S3" s="60"/>
      <c r="U3" s="60"/>
      <c r="W3" s="60"/>
      <c r="Y3" s="60"/>
      <c r="AA3" s="60"/>
      <c r="AC3" s="60"/>
      <c r="AE3" s="60"/>
      <c r="AG3" s="60"/>
      <c r="AI3" s="60"/>
      <c r="AK3" s="60"/>
    </row>
    <row r="4" spans="1:40" ht="96" customHeight="1">
      <c r="A4" s="94" t="s">
        <v>0</v>
      </c>
      <c r="B4" s="94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33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6" t="s">
        <v>14</v>
      </c>
      <c r="AN4" s="97"/>
    </row>
    <row r="5" spans="1:40" ht="31.5" customHeight="1">
      <c r="A5" s="95"/>
      <c r="B5" s="95"/>
      <c r="C5" s="61" t="s">
        <v>4</v>
      </c>
      <c r="D5" s="61" t="s">
        <v>5</v>
      </c>
      <c r="E5" s="61" t="s">
        <v>4</v>
      </c>
      <c r="F5" s="61" t="s">
        <v>5</v>
      </c>
      <c r="G5" s="61" t="s">
        <v>4</v>
      </c>
      <c r="H5" s="61" t="s">
        <v>5</v>
      </c>
      <c r="I5" s="61" t="s">
        <v>4</v>
      </c>
      <c r="J5" s="61" t="s">
        <v>5</v>
      </c>
      <c r="K5" s="61" t="s">
        <v>4</v>
      </c>
      <c r="L5" s="61" t="s">
        <v>5</v>
      </c>
      <c r="M5" s="61" t="s">
        <v>4</v>
      </c>
      <c r="N5" s="61" t="s">
        <v>5</v>
      </c>
      <c r="O5" s="61" t="s">
        <v>4</v>
      </c>
      <c r="P5" s="61" t="s">
        <v>5</v>
      </c>
      <c r="Q5" s="61" t="s">
        <v>4</v>
      </c>
      <c r="R5" s="61" t="s">
        <v>5</v>
      </c>
      <c r="S5" s="61" t="s">
        <v>4</v>
      </c>
      <c r="T5" s="61" t="s">
        <v>5</v>
      </c>
      <c r="U5" s="61" t="s">
        <v>4</v>
      </c>
      <c r="V5" s="61" t="s">
        <v>5</v>
      </c>
      <c r="W5" s="61" t="s">
        <v>4</v>
      </c>
      <c r="X5" s="61" t="s">
        <v>5</v>
      </c>
      <c r="Y5" s="61" t="s">
        <v>4</v>
      </c>
      <c r="Z5" s="61" t="s">
        <v>5</v>
      </c>
      <c r="AA5" s="61" t="s">
        <v>4</v>
      </c>
      <c r="AB5" s="61" t="s">
        <v>5</v>
      </c>
      <c r="AC5" s="61" t="s">
        <v>4</v>
      </c>
      <c r="AD5" s="61" t="s">
        <v>5</v>
      </c>
      <c r="AE5" s="61" t="s">
        <v>4</v>
      </c>
      <c r="AF5" s="61" t="s">
        <v>5</v>
      </c>
      <c r="AG5" s="61" t="s">
        <v>4</v>
      </c>
      <c r="AH5" s="61" t="s">
        <v>5</v>
      </c>
      <c r="AI5" s="61" t="s">
        <v>4</v>
      </c>
      <c r="AJ5" s="61" t="s">
        <v>5</v>
      </c>
      <c r="AK5" s="61" t="s">
        <v>4</v>
      </c>
      <c r="AL5" s="61" t="s">
        <v>5</v>
      </c>
      <c r="AM5" s="61" t="s">
        <v>4</v>
      </c>
      <c r="AN5" s="61" t="s">
        <v>5</v>
      </c>
    </row>
    <row r="6" spans="1:40" ht="24.75" customHeight="1">
      <c r="A6" s="86">
        <v>1</v>
      </c>
      <c r="B6" s="70" t="s">
        <v>53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53953.37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37647876.120000005</v>
      </c>
      <c r="AB6" s="80">
        <v>37642279.27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72">
        <f aca="true" t="shared" si="0" ref="AM6:AM21">C6+E6+G6+I6+K6+M6+O6+Q6+S6+U6+W6+Y6+AA6+AC6+AE6+AG6+AI6+AK6</f>
        <v>37701829.49</v>
      </c>
      <c r="AN6" s="72">
        <f aca="true" t="shared" si="1" ref="AN6:AN21">D6+F6+H6+J6+L6+N6+P6+R6+T6+V6+X6+Z6+AB6+AD6+AF6+AH6+AJ6+AL6</f>
        <v>37642279.27</v>
      </c>
    </row>
    <row r="7" spans="1:40" ht="24.75" customHeight="1">
      <c r="A7" s="86">
        <v>2</v>
      </c>
      <c r="B7" s="70" t="s">
        <v>49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428.7556416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45151.6</v>
      </c>
      <c r="AB7" s="80">
        <v>43415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72">
        <f t="shared" si="0"/>
        <v>45151.6</v>
      </c>
      <c r="AN7" s="72">
        <f t="shared" si="1"/>
        <v>43843.7556416</v>
      </c>
    </row>
    <row r="8" spans="1:40" ht="24.75" customHeight="1">
      <c r="A8" s="86">
        <v>3</v>
      </c>
      <c r="B8" s="70" t="s">
        <v>48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1532.4144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38848.91</v>
      </c>
      <c r="AB8" s="80">
        <v>38470.9101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72">
        <f t="shared" si="0"/>
        <v>40381.324400000005</v>
      </c>
      <c r="AN8" s="72">
        <f t="shared" si="1"/>
        <v>38470.9101</v>
      </c>
    </row>
    <row r="9" spans="1:40" ht="24.75" customHeight="1">
      <c r="A9" s="86">
        <v>4</v>
      </c>
      <c r="B9" s="70" t="s">
        <v>77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86">
        <v>5</v>
      </c>
      <c r="B10" s="70" t="s">
        <v>78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86">
        <v>6</v>
      </c>
      <c r="B11" s="70" t="s">
        <v>50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86">
        <v>7</v>
      </c>
      <c r="B12" s="70" t="s">
        <v>51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86">
        <v>8</v>
      </c>
      <c r="B13" s="70" t="s">
        <v>52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86">
        <v>9</v>
      </c>
      <c r="B14" s="70" t="s">
        <v>79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86">
        <v>10</v>
      </c>
      <c r="B15" s="70" t="s">
        <v>54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86">
        <v>11</v>
      </c>
      <c r="B16" s="70" t="s">
        <v>55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86">
        <v>12</v>
      </c>
      <c r="B17" s="70" t="s">
        <v>56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86">
        <v>13</v>
      </c>
      <c r="B18" s="70" t="s">
        <v>57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86">
        <v>14</v>
      </c>
      <c r="B19" s="87" t="s">
        <v>58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86">
        <v>15</v>
      </c>
      <c r="B20" s="87" t="s">
        <v>75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 t="shared" si="0"/>
        <v>0</v>
      </c>
      <c r="AN20" s="72">
        <f t="shared" si="1"/>
        <v>0</v>
      </c>
    </row>
    <row r="21" spans="1:40" ht="24.75" customHeight="1">
      <c r="A21" s="86">
        <v>16</v>
      </c>
      <c r="B21" s="87" t="s">
        <v>76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 t="shared" si="0"/>
        <v>0</v>
      </c>
      <c r="AN21" s="72">
        <f t="shared" si="1"/>
        <v>0</v>
      </c>
    </row>
    <row r="22" spans="1:40" ht="16.5" customHeight="1">
      <c r="A22" s="63"/>
      <c r="B22" s="12" t="s">
        <v>1</v>
      </c>
      <c r="C22" s="75">
        <f>SUM(C6:C21)</f>
        <v>0</v>
      </c>
      <c r="D22" s="75">
        <f aca="true" t="shared" si="2" ref="D22:AN22">SUM(D6:D21)</f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1532.4144</v>
      </c>
      <c r="L22" s="75">
        <f t="shared" si="2"/>
        <v>0</v>
      </c>
      <c r="M22" s="75">
        <f t="shared" si="2"/>
        <v>0</v>
      </c>
      <c r="N22" s="75">
        <f t="shared" si="2"/>
        <v>428.7556416</v>
      </c>
      <c r="O22" s="75">
        <f t="shared" si="2"/>
        <v>0</v>
      </c>
      <c r="P22" s="75">
        <f t="shared" si="2"/>
        <v>0</v>
      </c>
      <c r="Q22" s="75">
        <f t="shared" si="2"/>
        <v>0</v>
      </c>
      <c r="R22" s="75">
        <f t="shared" si="2"/>
        <v>0</v>
      </c>
      <c r="S22" s="75">
        <f t="shared" si="2"/>
        <v>0</v>
      </c>
      <c r="T22" s="75">
        <f t="shared" si="2"/>
        <v>0</v>
      </c>
      <c r="U22" s="75">
        <f t="shared" si="2"/>
        <v>53953.37</v>
      </c>
      <c r="V22" s="75">
        <f t="shared" si="2"/>
        <v>0</v>
      </c>
      <c r="W22" s="75">
        <f t="shared" si="2"/>
        <v>0</v>
      </c>
      <c r="X22" s="75">
        <f t="shared" si="2"/>
        <v>0</v>
      </c>
      <c r="Y22" s="75">
        <f t="shared" si="2"/>
        <v>0</v>
      </c>
      <c r="Z22" s="75">
        <f t="shared" si="2"/>
        <v>0</v>
      </c>
      <c r="AA22" s="75">
        <f t="shared" si="2"/>
        <v>37731876.63</v>
      </c>
      <c r="AB22" s="75">
        <f t="shared" si="2"/>
        <v>37724165.1801</v>
      </c>
      <c r="AC22" s="75">
        <f t="shared" si="2"/>
        <v>0</v>
      </c>
      <c r="AD22" s="75">
        <f t="shared" si="2"/>
        <v>0</v>
      </c>
      <c r="AE22" s="75">
        <f t="shared" si="2"/>
        <v>0</v>
      </c>
      <c r="AF22" s="75">
        <f t="shared" si="2"/>
        <v>0</v>
      </c>
      <c r="AG22" s="75">
        <f t="shared" si="2"/>
        <v>0</v>
      </c>
      <c r="AH22" s="75">
        <f t="shared" si="2"/>
        <v>0</v>
      </c>
      <c r="AI22" s="75">
        <f t="shared" si="2"/>
        <v>0</v>
      </c>
      <c r="AJ22" s="75">
        <f t="shared" si="2"/>
        <v>0</v>
      </c>
      <c r="AK22" s="75">
        <f t="shared" si="2"/>
        <v>0</v>
      </c>
      <c r="AL22" s="75">
        <f t="shared" si="2"/>
        <v>0</v>
      </c>
      <c r="AM22" s="75">
        <f t="shared" si="2"/>
        <v>37787362.414400004</v>
      </c>
      <c r="AN22" s="75">
        <f t="shared" si="2"/>
        <v>37724593.9357416</v>
      </c>
    </row>
    <row r="23" ht="14.25" customHeight="1"/>
    <row r="24" spans="2:40" ht="13.5">
      <c r="B24" s="56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2:40" ht="12.75">
      <c r="B25" s="91" t="s">
        <v>70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AM25" s="3"/>
      <c r="AN25" s="3"/>
    </row>
    <row r="26" spans="2:40" ht="12.7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AM26" s="3"/>
      <c r="AN26" s="3"/>
    </row>
    <row r="27" spans="39:40" ht="12.75">
      <c r="AM27" s="3"/>
      <c r="AN27" s="3"/>
    </row>
    <row r="28" spans="39:40" ht="12.75">
      <c r="AM28" s="3"/>
      <c r="AN28" s="3"/>
    </row>
    <row r="29" spans="3:40" ht="12.7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3"/>
      <c r="AN29" s="3"/>
    </row>
    <row r="30" spans="3:40" ht="12.75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3"/>
      <c r="AN30" s="3"/>
    </row>
    <row r="31" spans="39:40" ht="12.75">
      <c r="AM31" s="3"/>
      <c r="AN31" s="3"/>
    </row>
  </sheetData>
  <sheetProtection/>
  <mergeCells count="22">
    <mergeCell ref="I4:J4"/>
    <mergeCell ref="A4:A5"/>
    <mergeCell ref="B4:B5"/>
    <mergeCell ref="C4:D4"/>
    <mergeCell ref="E4:F4"/>
    <mergeCell ref="G4:H4"/>
    <mergeCell ref="AI4:AJ4"/>
    <mergeCell ref="AK4:AL4"/>
    <mergeCell ref="AM4:AN4"/>
    <mergeCell ref="B25:N26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8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4.00390625" style="25" customWidth="1"/>
    <col min="2" max="2" width="47.421875" style="25" customWidth="1"/>
    <col min="3" max="6" width="9.7109375" style="25" customWidth="1"/>
    <col min="7" max="7" width="12.00390625" style="25" customWidth="1"/>
    <col min="8" max="8" width="11.8515625" style="25" customWidth="1"/>
    <col min="9" max="10" width="10.140625" style="25" bestFit="1" customWidth="1"/>
    <col min="11" max="20" width="9.7109375" style="25" customWidth="1"/>
    <col min="21" max="21" width="11.00390625" style="25" customWidth="1"/>
    <col min="22" max="26" width="9.7109375" style="25" customWidth="1"/>
    <col min="27" max="27" width="11.00390625" style="25" customWidth="1"/>
    <col min="28" max="28" width="10.421875" style="25" customWidth="1"/>
    <col min="29" max="38" width="9.7109375" style="25" customWidth="1"/>
    <col min="39" max="39" width="12.7109375" style="25" customWidth="1"/>
    <col min="40" max="40" width="11.8515625" style="25" customWidth="1"/>
    <col min="41" max="16384" width="9.140625" style="25" customWidth="1"/>
  </cols>
  <sheetData>
    <row r="1" spans="1:23" s="18" customFormat="1" ht="16.5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02"/>
      <c r="W1" s="35"/>
    </row>
    <row r="2" spans="1:38" ht="18.75" customHeight="1">
      <c r="A2" s="21" t="s">
        <v>39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38" ht="18.75" customHeight="1">
      <c r="A3" s="88" t="s">
        <v>80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1:40" ht="94.5" customHeight="1">
      <c r="A4" s="94" t="s">
        <v>0</v>
      </c>
      <c r="B4" s="94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31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2" t="s">
        <v>14</v>
      </c>
      <c r="AN4" s="93"/>
    </row>
    <row r="5" spans="1:40" ht="39.75" customHeight="1">
      <c r="A5" s="95"/>
      <c r="B5" s="95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75" customHeight="1">
      <c r="A6" s="86">
        <v>1</v>
      </c>
      <c r="B6" s="70" t="s">
        <v>53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2546134.37</v>
      </c>
      <c r="V6" s="80">
        <v>21956.16</v>
      </c>
      <c r="W6" s="80">
        <v>711947.7</v>
      </c>
      <c r="X6" s="80">
        <v>0</v>
      </c>
      <c r="Y6" s="80">
        <v>0</v>
      </c>
      <c r="Z6" s="80">
        <v>0</v>
      </c>
      <c r="AA6" s="80">
        <v>8147667.64</v>
      </c>
      <c r="AB6" s="80">
        <v>460.02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72">
        <f aca="true" t="shared" si="0" ref="AM6:AM21">C6+E6+G6+I6+K6+M6+O6+Q6+S6+U6+W6+Y6+AA6+AC6+AE6+AG6+AI6+AK6</f>
        <v>11405749.71</v>
      </c>
      <c r="AN6" s="72">
        <f aca="true" t="shared" si="1" ref="AN6:AN21">D6+F6+H6+J6+L6+N6+P6+R6+T6+V6+X6+Z6+AB6+AD6+AF6+AH6+AJ6+AL6</f>
        <v>22416.18</v>
      </c>
    </row>
    <row r="7" spans="1:40" ht="24.75" customHeight="1">
      <c r="A7" s="86">
        <v>2</v>
      </c>
      <c r="B7" s="70" t="s">
        <v>49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2592.539325842696</v>
      </c>
      <c r="N7" s="80">
        <v>2163.78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124895.40714285715</v>
      </c>
      <c r="AB7" s="80">
        <v>1558.22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72">
        <f t="shared" si="0"/>
        <v>127487.94646869984</v>
      </c>
      <c r="AN7" s="72">
        <f t="shared" si="1"/>
        <v>3722</v>
      </c>
    </row>
    <row r="8" spans="1:40" ht="24.75" customHeight="1">
      <c r="A8" s="86">
        <v>3</v>
      </c>
      <c r="B8" s="70" t="s">
        <v>48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3438.623551512871</v>
      </c>
      <c r="L8" s="80">
        <v>3438.623551512871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4371.383702359351</v>
      </c>
      <c r="AB8" s="80">
        <v>42.533564065342944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1956.3438016528924</v>
      </c>
      <c r="AJ8" s="80">
        <v>1066.2073719008263</v>
      </c>
      <c r="AK8" s="80">
        <v>0</v>
      </c>
      <c r="AL8" s="80">
        <v>0</v>
      </c>
      <c r="AM8" s="72">
        <f t="shared" si="0"/>
        <v>9766.351055525114</v>
      </c>
      <c r="AN8" s="72">
        <f t="shared" si="1"/>
        <v>4547.364487479041</v>
      </c>
    </row>
    <row r="9" spans="1:40" ht="24.75" customHeight="1">
      <c r="A9" s="86">
        <v>4</v>
      </c>
      <c r="B9" s="70" t="s">
        <v>77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86">
        <v>5</v>
      </c>
      <c r="B10" s="70" t="s">
        <v>78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86">
        <v>6</v>
      </c>
      <c r="B11" s="70" t="s">
        <v>50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86">
        <v>7</v>
      </c>
      <c r="B12" s="70" t="s">
        <v>51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86">
        <v>8</v>
      </c>
      <c r="B13" s="70" t="s">
        <v>52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86">
        <v>9</v>
      </c>
      <c r="B14" s="70" t="s">
        <v>79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86">
        <v>10</v>
      </c>
      <c r="B15" s="70" t="s">
        <v>54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86">
        <v>11</v>
      </c>
      <c r="B16" s="70" t="s">
        <v>55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86">
        <v>12</v>
      </c>
      <c r="B17" s="70" t="s">
        <v>56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86">
        <v>13</v>
      </c>
      <c r="B18" s="70" t="s">
        <v>57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86">
        <v>14</v>
      </c>
      <c r="B19" s="87" t="s">
        <v>58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86">
        <v>15</v>
      </c>
      <c r="B20" s="87" t="s">
        <v>75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 t="shared" si="0"/>
        <v>0</v>
      </c>
      <c r="AN20" s="72">
        <f t="shared" si="1"/>
        <v>0</v>
      </c>
    </row>
    <row r="21" spans="1:40" ht="24.75" customHeight="1">
      <c r="A21" s="86">
        <v>16</v>
      </c>
      <c r="B21" s="87" t="s">
        <v>76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 t="shared" si="0"/>
        <v>0</v>
      </c>
      <c r="AN21" s="72">
        <f t="shared" si="1"/>
        <v>0</v>
      </c>
    </row>
    <row r="22" spans="1:40" ht="15">
      <c r="A22" s="26"/>
      <c r="B22" s="12" t="s">
        <v>1</v>
      </c>
      <c r="C22" s="75">
        <f>SUM(C6:C21)</f>
        <v>0</v>
      </c>
      <c r="D22" s="75">
        <f aca="true" t="shared" si="2" ref="D22:AN22">SUM(D6:D21)</f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3438.623551512871</v>
      </c>
      <c r="L22" s="75">
        <f t="shared" si="2"/>
        <v>3438.623551512871</v>
      </c>
      <c r="M22" s="75">
        <f t="shared" si="2"/>
        <v>2592.539325842696</v>
      </c>
      <c r="N22" s="75">
        <f t="shared" si="2"/>
        <v>2163.78</v>
      </c>
      <c r="O22" s="75">
        <f t="shared" si="2"/>
        <v>0</v>
      </c>
      <c r="P22" s="75">
        <f t="shared" si="2"/>
        <v>0</v>
      </c>
      <c r="Q22" s="75">
        <f t="shared" si="2"/>
        <v>0</v>
      </c>
      <c r="R22" s="75">
        <f t="shared" si="2"/>
        <v>0</v>
      </c>
      <c r="S22" s="75">
        <f t="shared" si="2"/>
        <v>0</v>
      </c>
      <c r="T22" s="75">
        <f t="shared" si="2"/>
        <v>0</v>
      </c>
      <c r="U22" s="75">
        <f t="shared" si="2"/>
        <v>2546134.37</v>
      </c>
      <c r="V22" s="75">
        <f t="shared" si="2"/>
        <v>21956.16</v>
      </c>
      <c r="W22" s="75">
        <f t="shared" si="2"/>
        <v>711947.7</v>
      </c>
      <c r="X22" s="75">
        <f t="shared" si="2"/>
        <v>0</v>
      </c>
      <c r="Y22" s="75">
        <f t="shared" si="2"/>
        <v>0</v>
      </c>
      <c r="Z22" s="75">
        <f t="shared" si="2"/>
        <v>0</v>
      </c>
      <c r="AA22" s="75">
        <f t="shared" si="2"/>
        <v>8276934.430845216</v>
      </c>
      <c r="AB22" s="75">
        <f t="shared" si="2"/>
        <v>2060.7735640653427</v>
      </c>
      <c r="AC22" s="75">
        <f t="shared" si="2"/>
        <v>0</v>
      </c>
      <c r="AD22" s="75">
        <f t="shared" si="2"/>
        <v>0</v>
      </c>
      <c r="AE22" s="75">
        <f t="shared" si="2"/>
        <v>0</v>
      </c>
      <c r="AF22" s="75">
        <f t="shared" si="2"/>
        <v>0</v>
      </c>
      <c r="AG22" s="75">
        <f t="shared" si="2"/>
        <v>0</v>
      </c>
      <c r="AH22" s="75">
        <f t="shared" si="2"/>
        <v>0</v>
      </c>
      <c r="AI22" s="75">
        <f t="shared" si="2"/>
        <v>1956.3438016528924</v>
      </c>
      <c r="AJ22" s="75">
        <f t="shared" si="2"/>
        <v>1066.2073719008263</v>
      </c>
      <c r="AK22" s="75">
        <f t="shared" si="2"/>
        <v>0</v>
      </c>
      <c r="AL22" s="75">
        <f t="shared" si="2"/>
        <v>0</v>
      </c>
      <c r="AM22" s="75">
        <f t="shared" si="2"/>
        <v>11543004.007524226</v>
      </c>
      <c r="AN22" s="75">
        <f t="shared" si="2"/>
        <v>30685.54448747904</v>
      </c>
    </row>
    <row r="24" spans="2:40" ht="13.5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28"/>
      <c r="AN24" s="28"/>
    </row>
    <row r="25" spans="2:14" ht="12.75">
      <c r="B25" s="91" t="s">
        <v>72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2:40" ht="12.7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AM26" s="28"/>
      <c r="AN26" s="28"/>
    </row>
    <row r="27" spans="2:14" ht="13.5">
      <c r="B27" s="17" t="s">
        <v>18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13.5">
      <c r="B28" s="17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heetProtection/>
  <mergeCells count="23">
    <mergeCell ref="A1:N1"/>
    <mergeCell ref="A4:A5"/>
    <mergeCell ref="B4:B5"/>
    <mergeCell ref="C4:D4"/>
    <mergeCell ref="E4:F4"/>
    <mergeCell ref="G4:H4"/>
    <mergeCell ref="I4:J4"/>
    <mergeCell ref="K4:L4"/>
    <mergeCell ref="M4:N4"/>
    <mergeCell ref="AM4:AN4"/>
    <mergeCell ref="B25:N26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9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4.421875" style="25" customWidth="1"/>
    <col min="2" max="2" width="53.140625" style="25" customWidth="1"/>
    <col min="3" max="6" width="9.7109375" style="25" customWidth="1"/>
    <col min="7" max="7" width="11.28125" style="25" customWidth="1"/>
    <col min="8" max="8" width="10.421875" style="25" customWidth="1"/>
    <col min="9" max="38" width="9.7109375" style="25" customWidth="1"/>
    <col min="39" max="39" width="12.00390625" style="25" customWidth="1"/>
    <col min="40" max="40" width="10.140625" style="25" customWidth="1"/>
    <col min="41" max="16384" width="9.140625" style="25" customWidth="1"/>
  </cols>
  <sheetData>
    <row r="1" spans="1:19" s="18" customFormat="1" ht="13.5">
      <c r="A1" s="98" t="s">
        <v>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6"/>
      <c r="N1" s="16"/>
      <c r="O1" s="16"/>
      <c r="P1" s="16"/>
      <c r="Q1" s="16"/>
      <c r="R1" s="16"/>
      <c r="S1" s="16"/>
    </row>
    <row r="2" spans="1:12" ht="12.75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39" ht="19.5" customHeight="1">
      <c r="A3" s="21" t="s">
        <v>39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4"/>
    </row>
    <row r="4" spans="1:38" ht="19.5" customHeight="1">
      <c r="A4" s="88" t="s">
        <v>80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</row>
    <row r="5" spans="1:40" ht="102.75" customHeight="1">
      <c r="A5" s="94" t="s">
        <v>0</v>
      </c>
      <c r="B5" s="94" t="s">
        <v>2</v>
      </c>
      <c r="C5" s="92" t="s">
        <v>3</v>
      </c>
      <c r="D5" s="93"/>
      <c r="E5" s="92" t="s">
        <v>27</v>
      </c>
      <c r="F5" s="93"/>
      <c r="G5" s="92" t="s">
        <v>34</v>
      </c>
      <c r="H5" s="93"/>
      <c r="I5" s="92" t="s">
        <v>6</v>
      </c>
      <c r="J5" s="93"/>
      <c r="K5" s="92" t="s">
        <v>35</v>
      </c>
      <c r="L5" s="93"/>
      <c r="M5" s="92" t="s">
        <v>7</v>
      </c>
      <c r="N5" s="93"/>
      <c r="O5" s="92" t="s">
        <v>8</v>
      </c>
      <c r="P5" s="93"/>
      <c r="Q5" s="92" t="s">
        <v>28</v>
      </c>
      <c r="R5" s="93"/>
      <c r="S5" s="92" t="s">
        <v>38</v>
      </c>
      <c r="T5" s="93"/>
      <c r="U5" s="92" t="s">
        <v>29</v>
      </c>
      <c r="V5" s="93"/>
      <c r="W5" s="92" t="s">
        <v>30</v>
      </c>
      <c r="X5" s="93"/>
      <c r="Y5" s="92" t="s">
        <v>9</v>
      </c>
      <c r="Z5" s="93"/>
      <c r="AA5" s="92" t="s">
        <v>31</v>
      </c>
      <c r="AB5" s="93"/>
      <c r="AC5" s="92" t="s">
        <v>10</v>
      </c>
      <c r="AD5" s="93"/>
      <c r="AE5" s="92" t="s">
        <v>11</v>
      </c>
      <c r="AF5" s="93"/>
      <c r="AG5" s="92" t="s">
        <v>12</v>
      </c>
      <c r="AH5" s="93"/>
      <c r="AI5" s="92" t="s">
        <v>32</v>
      </c>
      <c r="AJ5" s="93"/>
      <c r="AK5" s="92" t="s">
        <v>13</v>
      </c>
      <c r="AL5" s="93"/>
      <c r="AM5" s="92" t="s">
        <v>14</v>
      </c>
      <c r="AN5" s="93"/>
    </row>
    <row r="6" spans="1:40" ht="45" customHeight="1">
      <c r="A6" s="95"/>
      <c r="B6" s="95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3" ht="24.75" customHeight="1">
      <c r="A7" s="86">
        <v>1</v>
      </c>
      <c r="B7" s="70" t="s">
        <v>53</v>
      </c>
      <c r="C7" s="62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72">
        <f aca="true" t="shared" si="0" ref="AM7:AM19">C7+E7+G7+I7+K7+M7+O7+Q7+S7+U7+W7+Y7+AA7+AC7+AE7+AG7+AI7+AK7</f>
        <v>0</v>
      </c>
      <c r="AN7" s="72">
        <f aca="true" t="shared" si="1" ref="AN7:AN19">D7+F7+H7+J7+L7+N7+P7+R7+T7+V7+X7+Z7+AB7+AD7+AF7+AH7+AJ7+AL7</f>
        <v>0</v>
      </c>
      <c r="AQ7" s="28"/>
    </row>
    <row r="8" spans="1:40" ht="24.75" customHeight="1">
      <c r="A8" s="86">
        <v>2</v>
      </c>
      <c r="B8" s="70" t="s">
        <v>49</v>
      </c>
      <c r="C8" s="62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72">
        <f t="shared" si="0"/>
        <v>0</v>
      </c>
      <c r="AN8" s="72">
        <f t="shared" si="1"/>
        <v>0</v>
      </c>
    </row>
    <row r="9" spans="1:40" ht="24.75" customHeight="1">
      <c r="A9" s="86">
        <v>3</v>
      </c>
      <c r="B9" s="70" t="s">
        <v>48</v>
      </c>
      <c r="C9" s="62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86">
        <v>4</v>
      </c>
      <c r="B10" s="70" t="s">
        <v>77</v>
      </c>
      <c r="C10" s="62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86">
        <v>5</v>
      </c>
      <c r="B11" s="70" t="s">
        <v>78</v>
      </c>
      <c r="C11" s="62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86">
        <v>6</v>
      </c>
      <c r="B12" s="70" t="s">
        <v>50</v>
      </c>
      <c r="C12" s="62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86">
        <v>7</v>
      </c>
      <c r="B13" s="70" t="s">
        <v>51</v>
      </c>
      <c r="C13" s="62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86">
        <v>8</v>
      </c>
      <c r="B14" s="70" t="s">
        <v>52</v>
      </c>
      <c r="C14" s="62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86">
        <v>9</v>
      </c>
      <c r="B15" s="70" t="s">
        <v>79</v>
      </c>
      <c r="C15" s="62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86">
        <v>10</v>
      </c>
      <c r="B16" s="70" t="s">
        <v>54</v>
      </c>
      <c r="C16" s="62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86">
        <v>11</v>
      </c>
      <c r="B17" s="70" t="s">
        <v>55</v>
      </c>
      <c r="C17" s="62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86">
        <v>12</v>
      </c>
      <c r="B18" s="70" t="s">
        <v>56</v>
      </c>
      <c r="C18" s="62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86">
        <v>13</v>
      </c>
      <c r="B19" s="70" t="s">
        <v>57</v>
      </c>
      <c r="C19" s="62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86">
        <v>14</v>
      </c>
      <c r="B20" s="87" t="s">
        <v>58</v>
      </c>
      <c r="C20" s="62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>C20+E20+G20+I20+K20+M20+O20+Q20+S20+U20+W20+Y20+AA20+AC20+AE20+AG20+AI20+AK20</f>
        <v>0</v>
      </c>
      <c r="AN20" s="72">
        <f>D20+F20+H20+J20+L20+N20+P20+R20+T20+V20+X20+Z20+AB20+AD20+AF20+AH20+AJ20+AL20</f>
        <v>0</v>
      </c>
    </row>
    <row r="21" spans="1:40" ht="24.75" customHeight="1">
      <c r="A21" s="86">
        <v>15</v>
      </c>
      <c r="B21" s="87" t="s">
        <v>75</v>
      </c>
      <c r="C21" s="62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>C21+E21+G21+I21+K21+M21+O21+Q21+S21+U21+W21+Y21+AA21+AC21+AE21+AG21+AI21+AK21</f>
        <v>0</v>
      </c>
      <c r="AN21" s="72">
        <f>D21+F21+H21+J21+L21+N21+P21+R21+T21+V21+X21+Z21+AB21+AD21+AF21+AH21+AJ21+AL21</f>
        <v>0</v>
      </c>
    </row>
    <row r="22" spans="1:40" ht="24.75" customHeight="1">
      <c r="A22" s="86">
        <v>16</v>
      </c>
      <c r="B22" s="87" t="s">
        <v>76</v>
      </c>
      <c r="C22" s="62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2">
        <f>C22+E22+G22+I22+K22+M22+O22+Q22+S22+U22+W22+Y22+AA22+AC22+AE22+AG22+AI22+AK22</f>
        <v>0</v>
      </c>
      <c r="AN22" s="72">
        <f>D22+F22+H22+J22+L22+N22+P22+R22+T22+V22+X22+Z22+AB22+AD22+AF22+AH22+AJ22+AL22</f>
        <v>0</v>
      </c>
    </row>
    <row r="23" spans="1:40" ht="15">
      <c r="A23" s="26"/>
      <c r="B23" s="12" t="s">
        <v>1</v>
      </c>
      <c r="C23" s="75">
        <f>SUM(C7:C22)</f>
        <v>0</v>
      </c>
      <c r="D23" s="75">
        <f aca="true" t="shared" si="2" ref="D23:AN23">SUM(D7:D22)</f>
        <v>0</v>
      </c>
      <c r="E23" s="75">
        <f t="shared" si="2"/>
        <v>0</v>
      </c>
      <c r="F23" s="75">
        <f t="shared" si="2"/>
        <v>0</v>
      </c>
      <c r="G23" s="75">
        <f t="shared" si="2"/>
        <v>0</v>
      </c>
      <c r="H23" s="75">
        <f t="shared" si="2"/>
        <v>0</v>
      </c>
      <c r="I23" s="75">
        <f t="shared" si="2"/>
        <v>0</v>
      </c>
      <c r="J23" s="75">
        <f t="shared" si="2"/>
        <v>0</v>
      </c>
      <c r="K23" s="75">
        <f t="shared" si="2"/>
        <v>0</v>
      </c>
      <c r="L23" s="75">
        <f t="shared" si="2"/>
        <v>0</v>
      </c>
      <c r="M23" s="75">
        <f t="shared" si="2"/>
        <v>0</v>
      </c>
      <c r="N23" s="75">
        <f t="shared" si="2"/>
        <v>0</v>
      </c>
      <c r="O23" s="75">
        <f t="shared" si="2"/>
        <v>0</v>
      </c>
      <c r="P23" s="75">
        <f t="shared" si="2"/>
        <v>0</v>
      </c>
      <c r="Q23" s="75">
        <f t="shared" si="2"/>
        <v>0</v>
      </c>
      <c r="R23" s="75">
        <f t="shared" si="2"/>
        <v>0</v>
      </c>
      <c r="S23" s="75">
        <f t="shared" si="2"/>
        <v>0</v>
      </c>
      <c r="T23" s="75">
        <f t="shared" si="2"/>
        <v>0</v>
      </c>
      <c r="U23" s="75">
        <f t="shared" si="2"/>
        <v>0</v>
      </c>
      <c r="V23" s="75">
        <f t="shared" si="2"/>
        <v>0</v>
      </c>
      <c r="W23" s="75">
        <f t="shared" si="2"/>
        <v>0</v>
      </c>
      <c r="X23" s="75">
        <f t="shared" si="2"/>
        <v>0</v>
      </c>
      <c r="Y23" s="75">
        <f t="shared" si="2"/>
        <v>0</v>
      </c>
      <c r="Z23" s="75">
        <f t="shared" si="2"/>
        <v>0</v>
      </c>
      <c r="AA23" s="75">
        <f t="shared" si="2"/>
        <v>0</v>
      </c>
      <c r="AB23" s="75">
        <f t="shared" si="2"/>
        <v>0</v>
      </c>
      <c r="AC23" s="75">
        <f t="shared" si="2"/>
        <v>0</v>
      </c>
      <c r="AD23" s="75">
        <f t="shared" si="2"/>
        <v>0</v>
      </c>
      <c r="AE23" s="75">
        <f t="shared" si="2"/>
        <v>0</v>
      </c>
      <c r="AF23" s="75">
        <f t="shared" si="2"/>
        <v>0</v>
      </c>
      <c r="AG23" s="75">
        <f t="shared" si="2"/>
        <v>0</v>
      </c>
      <c r="AH23" s="75">
        <f t="shared" si="2"/>
        <v>0</v>
      </c>
      <c r="AI23" s="75">
        <f t="shared" si="2"/>
        <v>0</v>
      </c>
      <c r="AJ23" s="75">
        <f t="shared" si="2"/>
        <v>0</v>
      </c>
      <c r="AK23" s="75">
        <f t="shared" si="2"/>
        <v>0</v>
      </c>
      <c r="AL23" s="75">
        <f t="shared" si="2"/>
        <v>0</v>
      </c>
      <c r="AM23" s="75">
        <f t="shared" si="2"/>
        <v>0</v>
      </c>
      <c r="AN23" s="75">
        <f t="shared" si="2"/>
        <v>0</v>
      </c>
    </row>
    <row r="25" spans="2:40" ht="17.25" customHeight="1"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AM25" s="67"/>
      <c r="AN25" s="67"/>
    </row>
    <row r="26" spans="2:14" ht="17.25" customHeight="1">
      <c r="B26" s="91" t="s">
        <v>73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2:40" ht="17.25" customHeight="1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AM27" s="68"/>
      <c r="AN27" s="68"/>
    </row>
    <row r="28" spans="2:39" ht="17.25" customHeight="1">
      <c r="B28" s="17" t="s">
        <v>22</v>
      </c>
      <c r="C28" s="1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28"/>
    </row>
    <row r="29" spans="2:14" ht="17.25" customHeight="1">
      <c r="B29" s="17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</sheetData>
  <sheetProtection/>
  <mergeCells count="24">
    <mergeCell ref="A1:L1"/>
    <mergeCell ref="A2:L2"/>
    <mergeCell ref="A5:A6"/>
    <mergeCell ref="B5:B6"/>
    <mergeCell ref="C5:D5"/>
    <mergeCell ref="E5:F5"/>
    <mergeCell ref="G5:H5"/>
    <mergeCell ref="I5:J5"/>
    <mergeCell ref="K5:L5"/>
    <mergeCell ref="AK5:AL5"/>
    <mergeCell ref="AM5:AN5"/>
    <mergeCell ref="B26:N27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2014-11-19T07:51:20Z</dcterms:modified>
  <cp:category/>
  <cp:version/>
  <cp:contentType/>
  <cp:contentStatus/>
</cp:coreProperties>
</file>